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0c17e64c251e8832/Bureau/"/>
    </mc:Choice>
  </mc:AlternateContent>
  <xr:revisionPtr revIDLastSave="313" documentId="8_{9D8BEBA2-42EE-4C3A-B017-D4425E2542B6}" xr6:coauthVersionLast="47" xr6:coauthVersionMax="47" xr10:uidLastSave="{1983B59F-6700-413B-AF03-0B295B56A797}"/>
  <bookViews>
    <workbookView xWindow="-110" yWindow="-110" windowWidth="38620" windowHeight="21100" xr2:uid="{9A3C0163-B315-486A-989D-A4C6B509A1BE}"/>
  </bookViews>
  <sheets>
    <sheet name="Instructions" sheetId="10" r:id="rId1"/>
    <sheet name="Etats financiers (vide)" sheetId="8" r:id="rId2"/>
    <sheet name="Etats financiers (exemple)" sheetId="2" r:id="rId3"/>
    <sheet name="S.1" sheetId="4" r:id="rId4"/>
    <sheet name="S.2" sheetId="5" r:id="rId5"/>
    <sheet name="S.3" sheetId="6" r:id="rId6"/>
  </sheets>
  <definedNames>
    <definedName name="col_annee">#REF!</definedName>
    <definedName name="col_entree">#REF!</definedName>
    <definedName name="col_mois">#REF!</definedName>
    <definedName name="col_pc">#REF!</definedName>
    <definedName name="col_sortie">#REF!</definedName>
    <definedName name="_xlnm.Print_Titles" localSheetId="1">'Etats financiers (vide)'!$F:$G,'Etats financiers (vide)'!$1:$1</definedName>
    <definedName name="list_pc">#REF!</definedName>
    <definedName name="_xlnm.Print_Area" localSheetId="2">'Etats financiers (exemple)'!$D$1:$R$86</definedName>
    <definedName name="_xlnm.Print_Area" localSheetId="1">'Etats financiers (vide)'!$A$1:$AU$69</definedName>
    <definedName name="_xlnm.Print_Area" localSheetId="0">Instructions!$B$1:$B$5</definedName>
    <definedName name="_xlnm.Print_Area" localSheetId="3">S.1!$D$1:$R$77</definedName>
    <definedName name="_xlnm.Print_Area" localSheetId="4">S.2!$D$1:$R$75</definedName>
    <definedName name="_xlnm.Print_Area" localSheetId="5">S.3!$B$1:$R$61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8" l="1"/>
  <c r="F39" i="8"/>
  <c r="F27" i="8"/>
  <c r="F15" i="2"/>
  <c r="W9" i="8"/>
  <c r="P9" i="8"/>
  <c r="I30" i="8"/>
  <c r="J30" i="8"/>
  <c r="K30" i="8"/>
  <c r="I31" i="8"/>
  <c r="J31" i="8"/>
  <c r="K31" i="8"/>
  <c r="I32" i="8"/>
  <c r="J32" i="8"/>
  <c r="K32" i="8"/>
  <c r="I33" i="8"/>
  <c r="J33" i="8"/>
  <c r="K33" i="8"/>
  <c r="I34" i="8"/>
  <c r="J34" i="8"/>
  <c r="K34" i="8"/>
  <c r="I4" i="8"/>
  <c r="J4" i="8"/>
  <c r="K4" i="8"/>
  <c r="I5" i="8"/>
  <c r="J5" i="8"/>
  <c r="K5" i="8"/>
  <c r="J7" i="8"/>
  <c r="K7" i="8"/>
  <c r="I8" i="8"/>
  <c r="J8" i="8"/>
  <c r="K8" i="8"/>
  <c r="I11" i="8"/>
  <c r="J11" i="8"/>
  <c r="K11" i="8"/>
  <c r="I12" i="8"/>
  <c r="J12" i="8"/>
  <c r="K12" i="8"/>
  <c r="I13" i="8"/>
  <c r="J13" i="8"/>
  <c r="K13" i="8"/>
  <c r="I15" i="8"/>
  <c r="J15" i="8"/>
  <c r="K15" i="8"/>
  <c r="I16" i="8"/>
  <c r="J16" i="8"/>
  <c r="K16" i="8"/>
  <c r="I17" i="8"/>
  <c r="J17" i="8"/>
  <c r="K17" i="8"/>
  <c r="I20" i="8"/>
  <c r="J20" i="8"/>
  <c r="K20" i="8"/>
  <c r="I21" i="8"/>
  <c r="J21" i="8"/>
  <c r="K21" i="8"/>
  <c r="I22" i="8"/>
  <c r="J22" i="8"/>
  <c r="K22" i="8"/>
  <c r="K3" i="8"/>
  <c r="J3" i="8"/>
  <c r="I3" i="8"/>
  <c r="AU56" i="8"/>
  <c r="AT56" i="8"/>
  <c r="AS56" i="8"/>
  <c r="AR56" i="8"/>
  <c r="AQ56" i="8"/>
  <c r="AP56" i="8"/>
  <c r="AO56" i="8"/>
  <c r="AN56" i="8"/>
  <c r="AM56" i="8"/>
  <c r="AL56" i="8"/>
  <c r="AK56" i="8"/>
  <c r="AJ56" i="8"/>
  <c r="AU51" i="8"/>
  <c r="AT51" i="8"/>
  <c r="AS51" i="8"/>
  <c r="AR51" i="8"/>
  <c r="AQ51" i="8"/>
  <c r="AP51" i="8"/>
  <c r="AO51" i="8"/>
  <c r="AN51" i="8"/>
  <c r="AM51" i="8"/>
  <c r="AL51" i="8"/>
  <c r="AK51" i="8"/>
  <c r="AJ51" i="8"/>
  <c r="AJ52" i="8" s="1"/>
  <c r="AU49" i="8"/>
  <c r="AT49" i="8"/>
  <c r="AS49" i="8"/>
  <c r="AR49" i="8"/>
  <c r="AQ49" i="8"/>
  <c r="AP49" i="8"/>
  <c r="AO49" i="8"/>
  <c r="AN49" i="8"/>
  <c r="AM49" i="8"/>
  <c r="AL49" i="8"/>
  <c r="AK49" i="8"/>
  <c r="AJ49" i="8"/>
  <c r="AJ50" i="8" s="1"/>
  <c r="AU44" i="8"/>
  <c r="K44" i="8" s="1"/>
  <c r="AT44" i="8"/>
  <c r="AS44" i="8"/>
  <c r="AR44" i="8"/>
  <c r="AQ44" i="8"/>
  <c r="AP44" i="8"/>
  <c r="AO44" i="8"/>
  <c r="AN44" i="8"/>
  <c r="AM44" i="8"/>
  <c r="AL44" i="8"/>
  <c r="AK44" i="8"/>
  <c r="AJ44" i="8"/>
  <c r="AU42" i="8"/>
  <c r="K42" i="8" s="1"/>
  <c r="AT42" i="8"/>
  <c r="AS42" i="8"/>
  <c r="AR42" i="8"/>
  <c r="AQ42" i="8"/>
  <c r="AP42" i="8"/>
  <c r="AO42" i="8"/>
  <c r="AN42" i="8"/>
  <c r="AM42" i="8"/>
  <c r="AL42" i="8"/>
  <c r="AK42" i="8"/>
  <c r="AJ42" i="8"/>
  <c r="AU18" i="8"/>
  <c r="AT18" i="8"/>
  <c r="AS18" i="8"/>
  <c r="AR18" i="8"/>
  <c r="AQ18" i="8"/>
  <c r="AP18" i="8"/>
  <c r="AO18" i="8"/>
  <c r="AN18" i="8"/>
  <c r="AM18" i="8"/>
  <c r="AL18" i="8"/>
  <c r="AK18" i="8"/>
  <c r="AJ18" i="8"/>
  <c r="AU14" i="8"/>
  <c r="AU64" i="8" s="1"/>
  <c r="AT14" i="8"/>
  <c r="AT64" i="8" s="1"/>
  <c r="AS14" i="8"/>
  <c r="AS64" i="8" s="1"/>
  <c r="AR14" i="8"/>
  <c r="AR64" i="8" s="1"/>
  <c r="AQ14" i="8"/>
  <c r="AQ64" i="8" s="1"/>
  <c r="AP14" i="8"/>
  <c r="AP64" i="8" s="1"/>
  <c r="AO14" i="8"/>
  <c r="AO64" i="8" s="1"/>
  <c r="AN14" i="8"/>
  <c r="AN64" i="8" s="1"/>
  <c r="AM14" i="8"/>
  <c r="AM64" i="8" s="1"/>
  <c r="AL14" i="8"/>
  <c r="AL64" i="8" s="1"/>
  <c r="AK14" i="8"/>
  <c r="AK64" i="8" s="1"/>
  <c r="AJ14" i="8"/>
  <c r="AJ64" i="8" s="1"/>
  <c r="AU9" i="8"/>
  <c r="AT9" i="8"/>
  <c r="AS9" i="8"/>
  <c r="AR9" i="8"/>
  <c r="AQ9" i="8"/>
  <c r="AP9" i="8"/>
  <c r="AO9" i="8"/>
  <c r="AN9" i="8"/>
  <c r="AM9" i="8"/>
  <c r="AL9" i="8"/>
  <c r="AK9" i="8"/>
  <c r="AJ9" i="8"/>
  <c r="AU6" i="8"/>
  <c r="AT6" i="8"/>
  <c r="AS6" i="8"/>
  <c r="AR6" i="8"/>
  <c r="AQ6" i="8"/>
  <c r="AQ63" i="8" s="1"/>
  <c r="AQ65" i="8" s="1"/>
  <c r="AP6" i="8"/>
  <c r="AO6" i="8"/>
  <c r="AN6" i="8"/>
  <c r="AM6" i="8"/>
  <c r="AL6" i="8"/>
  <c r="AK6" i="8"/>
  <c r="AJ6" i="8"/>
  <c r="AJ10" i="8" s="1"/>
  <c r="AI56" i="8"/>
  <c r="AH56" i="8"/>
  <c r="AG56" i="8"/>
  <c r="AF56" i="8"/>
  <c r="AE56" i="8"/>
  <c r="AD56" i="8"/>
  <c r="AC56" i="8"/>
  <c r="AB56" i="8"/>
  <c r="AA56" i="8"/>
  <c r="Z56" i="8"/>
  <c r="Y56" i="8"/>
  <c r="X56" i="8"/>
  <c r="AI51" i="8"/>
  <c r="AH51" i="8"/>
  <c r="AG51" i="8"/>
  <c r="AF51" i="8"/>
  <c r="AE51" i="8"/>
  <c r="AD51" i="8"/>
  <c r="AC51" i="8"/>
  <c r="AB51" i="8"/>
  <c r="AA51" i="8"/>
  <c r="Z51" i="8"/>
  <c r="Y51" i="8"/>
  <c r="X51" i="8"/>
  <c r="X52" i="8" s="1"/>
  <c r="AI49" i="8"/>
  <c r="AH49" i="8"/>
  <c r="AG49" i="8"/>
  <c r="AF49" i="8"/>
  <c r="AE49" i="8"/>
  <c r="AD49" i="8"/>
  <c r="AC49" i="8"/>
  <c r="AB49" i="8"/>
  <c r="AA49" i="8"/>
  <c r="Z49" i="8"/>
  <c r="Y49" i="8"/>
  <c r="X49" i="8"/>
  <c r="X50" i="8" s="1"/>
  <c r="AI44" i="8"/>
  <c r="J44" i="8" s="1"/>
  <c r="AH44" i="8"/>
  <c r="AG44" i="8"/>
  <c r="AF44" i="8"/>
  <c r="AE44" i="8"/>
  <c r="AD44" i="8"/>
  <c r="AC44" i="8"/>
  <c r="AB44" i="8"/>
  <c r="AA44" i="8"/>
  <c r="Z44" i="8"/>
  <c r="Y44" i="8"/>
  <c r="X44" i="8"/>
  <c r="AI42" i="8"/>
  <c r="J42" i="8" s="1"/>
  <c r="AH42" i="8"/>
  <c r="AG42" i="8"/>
  <c r="AF42" i="8"/>
  <c r="AE42" i="8"/>
  <c r="AD42" i="8"/>
  <c r="AC42" i="8"/>
  <c r="AB42" i="8"/>
  <c r="AA42" i="8"/>
  <c r="Z42" i="8"/>
  <c r="Y42" i="8"/>
  <c r="X42" i="8"/>
  <c r="AI18" i="8"/>
  <c r="AH18" i="8"/>
  <c r="AG18" i="8"/>
  <c r="AF18" i="8"/>
  <c r="AE18" i="8"/>
  <c r="AD18" i="8"/>
  <c r="AC18" i="8"/>
  <c r="AB18" i="8"/>
  <c r="AA18" i="8"/>
  <c r="Z18" i="8"/>
  <c r="Y18" i="8"/>
  <c r="X18" i="8"/>
  <c r="AI14" i="8"/>
  <c r="AI64" i="8" s="1"/>
  <c r="AH14" i="8"/>
  <c r="AH64" i="8" s="1"/>
  <c r="AG14" i="8"/>
  <c r="AG64" i="8" s="1"/>
  <c r="AF14" i="8"/>
  <c r="AF64" i="8" s="1"/>
  <c r="AE14" i="8"/>
  <c r="AE64" i="8" s="1"/>
  <c r="AD14" i="8"/>
  <c r="AD64" i="8" s="1"/>
  <c r="AC14" i="8"/>
  <c r="AC64" i="8" s="1"/>
  <c r="AB14" i="8"/>
  <c r="AB64" i="8" s="1"/>
  <c r="AA14" i="8"/>
  <c r="AA64" i="8" s="1"/>
  <c r="Z14" i="8"/>
  <c r="Z64" i="8" s="1"/>
  <c r="Y14" i="8"/>
  <c r="Y64" i="8" s="1"/>
  <c r="X14" i="8"/>
  <c r="X64" i="8" s="1"/>
  <c r="AI9" i="8"/>
  <c r="AH9" i="8"/>
  <c r="AG9" i="8"/>
  <c r="AF9" i="8"/>
  <c r="AE9" i="8"/>
  <c r="AD9" i="8"/>
  <c r="AC9" i="8"/>
  <c r="AB9" i="8"/>
  <c r="AA9" i="8"/>
  <c r="Z9" i="8"/>
  <c r="Y9" i="8"/>
  <c r="X9" i="8"/>
  <c r="AI6" i="8"/>
  <c r="AH6" i="8"/>
  <c r="AG6" i="8"/>
  <c r="AF6" i="8"/>
  <c r="AF63" i="8" s="1"/>
  <c r="AF65" i="8" s="1"/>
  <c r="AE6" i="8"/>
  <c r="AE63" i="8" s="1"/>
  <c r="AE65" i="8" s="1"/>
  <c r="AD6" i="8"/>
  <c r="AC6" i="8"/>
  <c r="AB6" i="8"/>
  <c r="AA6" i="8"/>
  <c r="Z6" i="8"/>
  <c r="Y6" i="8"/>
  <c r="X6" i="8"/>
  <c r="X63" i="8" s="1"/>
  <c r="X65" i="8" s="1"/>
  <c r="D30" i="8"/>
  <c r="D31" i="8"/>
  <c r="D32" i="8"/>
  <c r="D33" i="8"/>
  <c r="D34" i="8"/>
  <c r="D35" i="8"/>
  <c r="D36" i="8"/>
  <c r="D37" i="8"/>
  <c r="D38" i="8"/>
  <c r="D39" i="8"/>
  <c r="D40" i="8"/>
  <c r="D41" i="8"/>
  <c r="D42" i="8"/>
  <c r="D43" i="8"/>
  <c r="D44" i="8"/>
  <c r="D45" i="8"/>
  <c r="D46" i="8"/>
  <c r="D47" i="8"/>
  <c r="D48" i="8"/>
  <c r="D29" i="8"/>
  <c r="W56" i="8"/>
  <c r="V56" i="8"/>
  <c r="U56" i="8"/>
  <c r="T56" i="8"/>
  <c r="S56" i="8"/>
  <c r="R56" i="8"/>
  <c r="Q56" i="8"/>
  <c r="P56" i="8"/>
  <c r="O56" i="8"/>
  <c r="N56" i="8"/>
  <c r="M56" i="8"/>
  <c r="L56" i="8"/>
  <c r="L57" i="8" s="1"/>
  <c r="W51" i="8"/>
  <c r="V51" i="8"/>
  <c r="U51" i="8"/>
  <c r="T51" i="8"/>
  <c r="S51" i="8"/>
  <c r="R51" i="8"/>
  <c r="Q51" i="8"/>
  <c r="P51" i="8"/>
  <c r="O51" i="8"/>
  <c r="N51" i="8"/>
  <c r="M51" i="8"/>
  <c r="L51" i="8"/>
  <c r="L52" i="8" s="1"/>
  <c r="W49" i="8"/>
  <c r="V49" i="8"/>
  <c r="U49" i="8"/>
  <c r="T49" i="8"/>
  <c r="S49" i="8"/>
  <c r="R49" i="8"/>
  <c r="Q49" i="8"/>
  <c r="P49" i="8"/>
  <c r="O49" i="8"/>
  <c r="N49" i="8"/>
  <c r="M49" i="8"/>
  <c r="L49" i="8"/>
  <c r="L50" i="8" s="1"/>
  <c r="W44" i="8"/>
  <c r="I44" i="8" s="1"/>
  <c r="V44" i="8"/>
  <c r="U44" i="8"/>
  <c r="T44" i="8"/>
  <c r="S44" i="8"/>
  <c r="R44" i="8"/>
  <c r="Q44" i="8"/>
  <c r="P44" i="8"/>
  <c r="O44" i="8"/>
  <c r="N44" i="8"/>
  <c r="M44" i="8"/>
  <c r="L44" i="8"/>
  <c r="L45" i="8" s="1"/>
  <c r="W42" i="8"/>
  <c r="I42" i="8" s="1"/>
  <c r="V42" i="8"/>
  <c r="U42" i="8"/>
  <c r="T42" i="8"/>
  <c r="S42" i="8"/>
  <c r="R42" i="8"/>
  <c r="Q42" i="8"/>
  <c r="P42" i="8"/>
  <c r="O42" i="8"/>
  <c r="N42" i="8"/>
  <c r="M42" i="8"/>
  <c r="L42" i="8"/>
  <c r="L43" i="8" s="1"/>
  <c r="W18" i="8"/>
  <c r="V18" i="8"/>
  <c r="U18" i="8"/>
  <c r="T18" i="8"/>
  <c r="S18" i="8"/>
  <c r="R18" i="8"/>
  <c r="Q18" i="8"/>
  <c r="P18" i="8"/>
  <c r="O18" i="8"/>
  <c r="N18" i="8"/>
  <c r="M18" i="8"/>
  <c r="L18" i="8"/>
  <c r="W14" i="8"/>
  <c r="V14" i="8"/>
  <c r="V64" i="8" s="1"/>
  <c r="U14" i="8"/>
  <c r="U64" i="8" s="1"/>
  <c r="T14" i="8"/>
  <c r="T64" i="8" s="1"/>
  <c r="S14" i="8"/>
  <c r="S64" i="8" s="1"/>
  <c r="R14" i="8"/>
  <c r="R64" i="8" s="1"/>
  <c r="Q14" i="8"/>
  <c r="Q64" i="8" s="1"/>
  <c r="P14" i="8"/>
  <c r="P64" i="8" s="1"/>
  <c r="O14" i="8"/>
  <c r="N14" i="8"/>
  <c r="N64" i="8" s="1"/>
  <c r="M14" i="8"/>
  <c r="M64" i="8" s="1"/>
  <c r="L14" i="8"/>
  <c r="L64" i="8" s="1"/>
  <c r="M9" i="8"/>
  <c r="L9" i="8"/>
  <c r="O9" i="8"/>
  <c r="W6" i="8"/>
  <c r="W63" i="8" s="1"/>
  <c r="V6" i="8"/>
  <c r="V63" i="8" s="1"/>
  <c r="U6" i="8"/>
  <c r="U63" i="8" s="1"/>
  <c r="T6" i="8"/>
  <c r="T63" i="8" s="1"/>
  <c r="S6" i="8"/>
  <c r="S63" i="8" s="1"/>
  <c r="R6" i="8"/>
  <c r="Q6" i="8"/>
  <c r="Q63" i="8" s="1"/>
  <c r="P6" i="8"/>
  <c r="P63" i="8" s="1"/>
  <c r="O6" i="8"/>
  <c r="O63" i="8" s="1"/>
  <c r="N6" i="8"/>
  <c r="N63" i="8" s="1"/>
  <c r="N65" i="8" s="1"/>
  <c r="M6" i="8"/>
  <c r="M63" i="8" s="1"/>
  <c r="M65" i="8" s="1"/>
  <c r="L6" i="8"/>
  <c r="L63" i="8" s="1"/>
  <c r="L65" i="8" s="1"/>
  <c r="F4" i="8"/>
  <c r="F5" i="8" s="1"/>
  <c r="F6" i="8" s="1"/>
  <c r="F7" i="8" s="1"/>
  <c r="F8" i="8" s="1"/>
  <c r="F9" i="8" s="1"/>
  <c r="F10" i="8" s="1"/>
  <c r="F11" i="8" s="1"/>
  <c r="F12" i="8" s="1"/>
  <c r="F13" i="8" s="1"/>
  <c r="F14" i="8" s="1"/>
  <c r="F15" i="8" s="1"/>
  <c r="F16" i="8" s="1"/>
  <c r="F17" i="8" s="1"/>
  <c r="F18" i="8" s="1"/>
  <c r="F19" i="8" s="1"/>
  <c r="F20" i="8" s="1"/>
  <c r="F21" i="8" s="1"/>
  <c r="F22" i="8" s="1"/>
  <c r="F23" i="8" s="1"/>
  <c r="F24" i="8" s="1"/>
  <c r="F28" i="8" s="1"/>
  <c r="F29" i="8" s="1"/>
  <c r="F30" i="8" s="1"/>
  <c r="F31" i="8" s="1"/>
  <c r="F32" i="8" s="1"/>
  <c r="F33" i="8" s="1"/>
  <c r="F34" i="8" s="1"/>
  <c r="F35" i="8" s="1"/>
  <c r="F36" i="8" s="1"/>
  <c r="F40" i="8" s="1"/>
  <c r="F41" i="8" s="1"/>
  <c r="F42" i="8" s="1"/>
  <c r="F43" i="8" s="1"/>
  <c r="F44" i="8" s="1"/>
  <c r="F45"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N3" i="6"/>
  <c r="O3" i="6"/>
  <c r="P3" i="6"/>
  <c r="Q3" i="6"/>
  <c r="R3" i="6"/>
  <c r="M3" i="6"/>
  <c r="G61" i="6"/>
  <c r="R60" i="6"/>
  <c r="Q60" i="6"/>
  <c r="P60" i="6"/>
  <c r="O60" i="6"/>
  <c r="N60" i="6"/>
  <c r="M60" i="6"/>
  <c r="L60" i="6"/>
  <c r="K60" i="6"/>
  <c r="J60" i="6"/>
  <c r="I60" i="6"/>
  <c r="H60" i="6"/>
  <c r="R56" i="6"/>
  <c r="Q56" i="6"/>
  <c r="P56" i="6"/>
  <c r="O56" i="6"/>
  <c r="N56" i="6"/>
  <c r="M56" i="6"/>
  <c r="L56" i="6"/>
  <c r="K56" i="6"/>
  <c r="J56" i="6"/>
  <c r="I56" i="6"/>
  <c r="H56" i="6"/>
  <c r="G56" i="6"/>
  <c r="R52" i="6"/>
  <c r="Q52" i="6"/>
  <c r="P52" i="6"/>
  <c r="O52" i="6"/>
  <c r="N52" i="6"/>
  <c r="M52" i="6"/>
  <c r="L52" i="6"/>
  <c r="K52" i="6"/>
  <c r="J52" i="6"/>
  <c r="I52" i="6"/>
  <c r="H52" i="6"/>
  <c r="G52" i="6"/>
  <c r="G51" i="6"/>
  <c r="G53" i="6" s="1"/>
  <c r="R44" i="6"/>
  <c r="Q44" i="6"/>
  <c r="P44" i="6"/>
  <c r="O44" i="6"/>
  <c r="N44" i="6"/>
  <c r="M44" i="6"/>
  <c r="L44" i="6"/>
  <c r="K44" i="6"/>
  <c r="J44" i="6"/>
  <c r="I44" i="6"/>
  <c r="H44" i="6"/>
  <c r="G44" i="6"/>
  <c r="G45" i="6" s="1"/>
  <c r="R39" i="6"/>
  <c r="Q39" i="6"/>
  <c r="P39" i="6"/>
  <c r="O39" i="6"/>
  <c r="N39" i="6"/>
  <c r="M39" i="6"/>
  <c r="L39" i="6"/>
  <c r="K39" i="6"/>
  <c r="J39" i="6"/>
  <c r="I39" i="6"/>
  <c r="H39" i="6"/>
  <c r="G39" i="6"/>
  <c r="G40" i="6" s="1"/>
  <c r="H40" i="6" s="1"/>
  <c r="I40" i="6" s="1"/>
  <c r="J40" i="6" s="1"/>
  <c r="K40" i="6" s="1"/>
  <c r="L40" i="6" s="1"/>
  <c r="M40" i="6" s="1"/>
  <c r="N40" i="6" s="1"/>
  <c r="O40" i="6" s="1"/>
  <c r="P40" i="6" s="1"/>
  <c r="Q40" i="6" s="1"/>
  <c r="R40" i="6" s="1"/>
  <c r="G38" i="6"/>
  <c r="R37" i="6"/>
  <c r="Q37" i="6"/>
  <c r="P37" i="6"/>
  <c r="O37" i="6"/>
  <c r="N37" i="6"/>
  <c r="M37" i="6"/>
  <c r="L37" i="6"/>
  <c r="K37" i="6"/>
  <c r="J37" i="6"/>
  <c r="I37" i="6"/>
  <c r="H37" i="6"/>
  <c r="G37" i="6"/>
  <c r="R32" i="6"/>
  <c r="Q32" i="6"/>
  <c r="P32" i="6"/>
  <c r="O32" i="6"/>
  <c r="N32" i="6"/>
  <c r="M32" i="6"/>
  <c r="L32" i="6"/>
  <c r="K32" i="6"/>
  <c r="J32" i="6"/>
  <c r="I32" i="6"/>
  <c r="H32" i="6"/>
  <c r="G32" i="6"/>
  <c r="G33" i="6" s="1"/>
  <c r="R30" i="6"/>
  <c r="Q30" i="6"/>
  <c r="P30" i="6"/>
  <c r="O30" i="6"/>
  <c r="N30" i="6"/>
  <c r="M30" i="6"/>
  <c r="L30" i="6"/>
  <c r="K30" i="6"/>
  <c r="J30" i="6"/>
  <c r="I30" i="6"/>
  <c r="H30" i="6"/>
  <c r="G30" i="6"/>
  <c r="G31" i="6" s="1"/>
  <c r="F10" i="6"/>
  <c r="F9" i="6"/>
  <c r="F7" i="6"/>
  <c r="F6" i="6"/>
  <c r="G5" i="6"/>
  <c r="G8" i="6" s="1"/>
  <c r="G11" i="6" s="1"/>
  <c r="H51" i="6"/>
  <c r="H53" i="6" s="1"/>
  <c r="I3" i="5"/>
  <c r="J3" i="5" s="1"/>
  <c r="K3" i="5" s="1"/>
  <c r="L3" i="5" s="1"/>
  <c r="M3" i="5" s="1"/>
  <c r="N3" i="5" s="1"/>
  <c r="O3" i="5" s="1"/>
  <c r="P3" i="5" s="1"/>
  <c r="Q3" i="5" s="1"/>
  <c r="R3" i="5" s="1"/>
  <c r="H3" i="5"/>
  <c r="G61" i="5"/>
  <c r="R60" i="5"/>
  <c r="Q60" i="5"/>
  <c r="P60" i="5"/>
  <c r="O60" i="5"/>
  <c r="N60" i="5"/>
  <c r="M60" i="5"/>
  <c r="L60" i="5"/>
  <c r="K60" i="5"/>
  <c r="J60" i="5"/>
  <c r="I60" i="5"/>
  <c r="H60" i="5"/>
  <c r="R56" i="5"/>
  <c r="Q56" i="5"/>
  <c r="P56" i="5"/>
  <c r="O56" i="5"/>
  <c r="N56" i="5"/>
  <c r="M56" i="5"/>
  <c r="L56" i="5"/>
  <c r="K56" i="5"/>
  <c r="J56" i="5"/>
  <c r="I56" i="5"/>
  <c r="H56" i="5"/>
  <c r="G56" i="5"/>
  <c r="R52" i="5"/>
  <c r="Q52" i="5"/>
  <c r="P52" i="5"/>
  <c r="O52" i="5"/>
  <c r="N52" i="5"/>
  <c r="M52" i="5"/>
  <c r="L52" i="5"/>
  <c r="K52" i="5"/>
  <c r="J52" i="5"/>
  <c r="I52" i="5"/>
  <c r="H52" i="5"/>
  <c r="G52" i="5"/>
  <c r="G51" i="5"/>
  <c r="R44" i="5"/>
  <c r="Q44" i="5"/>
  <c r="P44" i="5"/>
  <c r="O44" i="5"/>
  <c r="N44" i="5"/>
  <c r="M44" i="5"/>
  <c r="L44" i="5"/>
  <c r="K44" i="5"/>
  <c r="J44" i="5"/>
  <c r="I44" i="5"/>
  <c r="H44" i="5"/>
  <c r="G44" i="5"/>
  <c r="G45" i="5" s="1"/>
  <c r="R39" i="5"/>
  <c r="Q39" i="5"/>
  <c r="P39" i="5"/>
  <c r="O39" i="5"/>
  <c r="N39" i="5"/>
  <c r="M39" i="5"/>
  <c r="L39" i="5"/>
  <c r="K39" i="5"/>
  <c r="J39" i="5"/>
  <c r="I39" i="5"/>
  <c r="H39" i="5"/>
  <c r="G39" i="5"/>
  <c r="G40" i="5" s="1"/>
  <c r="H40" i="5" s="1"/>
  <c r="I40" i="5" s="1"/>
  <c r="J40" i="5" s="1"/>
  <c r="K40" i="5" s="1"/>
  <c r="G38" i="5"/>
  <c r="R37" i="5"/>
  <c r="Q37" i="5"/>
  <c r="P37" i="5"/>
  <c r="O37" i="5"/>
  <c r="N37" i="5"/>
  <c r="M37" i="5"/>
  <c r="L37" i="5"/>
  <c r="K37" i="5"/>
  <c r="J37" i="5"/>
  <c r="I37" i="5"/>
  <c r="H37" i="5"/>
  <c r="G37" i="5"/>
  <c r="G33" i="5"/>
  <c r="H33" i="5" s="1"/>
  <c r="I33" i="5" s="1"/>
  <c r="J33" i="5" s="1"/>
  <c r="K33" i="5" s="1"/>
  <c r="L33" i="5" s="1"/>
  <c r="M33" i="5" s="1"/>
  <c r="N33" i="5" s="1"/>
  <c r="O33" i="5" s="1"/>
  <c r="P33" i="5" s="1"/>
  <c r="Q33" i="5" s="1"/>
  <c r="R33" i="5" s="1"/>
  <c r="R32" i="5"/>
  <c r="Q32" i="5"/>
  <c r="P32" i="5"/>
  <c r="O32" i="5"/>
  <c r="N32" i="5"/>
  <c r="M32" i="5"/>
  <c r="L32" i="5"/>
  <c r="K32" i="5"/>
  <c r="J32" i="5"/>
  <c r="I32" i="5"/>
  <c r="H32" i="5"/>
  <c r="G32" i="5"/>
  <c r="R30" i="5"/>
  <c r="Q30" i="5"/>
  <c r="P30" i="5"/>
  <c r="O30" i="5"/>
  <c r="N30" i="5"/>
  <c r="M30" i="5"/>
  <c r="L30" i="5"/>
  <c r="K30" i="5"/>
  <c r="J30" i="5"/>
  <c r="I30" i="5"/>
  <c r="H30" i="5"/>
  <c r="G30" i="5"/>
  <c r="G31" i="5" s="1"/>
  <c r="G34" i="5" s="1"/>
  <c r="F10" i="5"/>
  <c r="F9" i="5"/>
  <c r="F7" i="5"/>
  <c r="F6" i="5"/>
  <c r="G5" i="5"/>
  <c r="G8" i="5" s="1"/>
  <c r="G11" i="5" s="1"/>
  <c r="H4" i="5"/>
  <c r="G4" i="5"/>
  <c r="H51" i="5"/>
  <c r="H53" i="5" s="1"/>
  <c r="H3" i="4"/>
  <c r="I3" i="4" s="1"/>
  <c r="J3" i="4" s="1"/>
  <c r="K3" i="4" s="1"/>
  <c r="L3" i="4" s="1"/>
  <c r="M3" i="4" s="1"/>
  <c r="N3" i="4" s="1"/>
  <c r="O3" i="4" s="1"/>
  <c r="P3" i="4" s="1"/>
  <c r="Q3" i="4" s="1"/>
  <c r="R3" i="4" s="1"/>
  <c r="R4" i="4" s="1"/>
  <c r="R60" i="4"/>
  <c r="I60" i="4"/>
  <c r="J60" i="4"/>
  <c r="K60" i="4"/>
  <c r="L60" i="4"/>
  <c r="H60" i="4"/>
  <c r="G61" i="4"/>
  <c r="H4" i="4"/>
  <c r="G4" i="4"/>
  <c r="F7" i="4"/>
  <c r="K52" i="4"/>
  <c r="R44" i="4"/>
  <c r="Q44" i="4"/>
  <c r="P44" i="4"/>
  <c r="O44" i="4"/>
  <c r="N44" i="4"/>
  <c r="M44" i="4"/>
  <c r="L44" i="4"/>
  <c r="K44" i="4"/>
  <c r="J44" i="4"/>
  <c r="I44" i="4"/>
  <c r="H44" i="4"/>
  <c r="G44" i="4"/>
  <c r="G45" i="4" s="1"/>
  <c r="R39" i="4"/>
  <c r="Q39" i="4"/>
  <c r="P39" i="4"/>
  <c r="O39" i="4"/>
  <c r="N39" i="4"/>
  <c r="M39" i="4"/>
  <c r="L39" i="4"/>
  <c r="K39" i="4"/>
  <c r="J39" i="4"/>
  <c r="I39" i="4"/>
  <c r="H39" i="4"/>
  <c r="G39" i="4"/>
  <c r="G40" i="4" s="1"/>
  <c r="R37" i="4"/>
  <c r="Q37" i="4"/>
  <c r="P37" i="4"/>
  <c r="O37" i="4"/>
  <c r="N37" i="4"/>
  <c r="M37" i="4"/>
  <c r="L37" i="4"/>
  <c r="K37" i="4"/>
  <c r="J37" i="4"/>
  <c r="I37" i="4"/>
  <c r="H37" i="4"/>
  <c r="G37" i="4"/>
  <c r="G38" i="4" s="1"/>
  <c r="R32" i="4"/>
  <c r="Q32" i="4"/>
  <c r="P32" i="4"/>
  <c r="O32" i="4"/>
  <c r="N32" i="4"/>
  <c r="M32" i="4"/>
  <c r="L32" i="4"/>
  <c r="K32" i="4"/>
  <c r="J32" i="4"/>
  <c r="I32" i="4"/>
  <c r="H32" i="4"/>
  <c r="G32" i="4"/>
  <c r="G33" i="4" s="1"/>
  <c r="R30" i="4"/>
  <c r="Q30" i="4"/>
  <c r="P30" i="4"/>
  <c r="O30" i="4"/>
  <c r="N30" i="4"/>
  <c r="M30" i="4"/>
  <c r="L30" i="4"/>
  <c r="K30" i="4"/>
  <c r="J30" i="4"/>
  <c r="I30" i="4"/>
  <c r="H30" i="4"/>
  <c r="G30" i="4"/>
  <c r="G31" i="4" s="1"/>
  <c r="F10" i="4"/>
  <c r="F9" i="4"/>
  <c r="I56" i="4"/>
  <c r="G56" i="4"/>
  <c r="I52" i="4"/>
  <c r="H52" i="4"/>
  <c r="G52" i="4"/>
  <c r="D4" i="2"/>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K8" i="2"/>
  <c r="L8" i="2"/>
  <c r="M8" i="2"/>
  <c r="N8" i="2"/>
  <c r="O8" i="2"/>
  <c r="P8" i="2"/>
  <c r="Q8" i="2"/>
  <c r="R8" i="2"/>
  <c r="J8" i="2"/>
  <c r="AK52" i="8" l="1"/>
  <c r="I6" i="8"/>
  <c r="AJ19" i="8"/>
  <c r="AJ23" i="8" s="1"/>
  <c r="AJ29" i="8" s="1"/>
  <c r="AE68" i="8"/>
  <c r="AE69" i="8" s="1"/>
  <c r="AR10" i="8"/>
  <c r="J49" i="8"/>
  <c r="J9" i="8"/>
  <c r="I49" i="8"/>
  <c r="K18" i="8"/>
  <c r="J18" i="8"/>
  <c r="K49" i="8"/>
  <c r="J51" i="8"/>
  <c r="K51" i="8"/>
  <c r="K9" i="8"/>
  <c r="AN68" i="8"/>
  <c r="AN69" i="8" s="1"/>
  <c r="I51" i="8"/>
  <c r="H38" i="4"/>
  <c r="I38" i="4" s="1"/>
  <c r="S65" i="8"/>
  <c r="I18" i="8"/>
  <c r="V65" i="8"/>
  <c r="U65" i="8"/>
  <c r="P65" i="8"/>
  <c r="I7" i="8"/>
  <c r="I35" i="8"/>
  <c r="J35" i="8"/>
  <c r="K35" i="8"/>
  <c r="K14" i="8"/>
  <c r="K6" i="8"/>
  <c r="J14" i="8"/>
  <c r="J6" i="8"/>
  <c r="Y52" i="8"/>
  <c r="Z52" i="8" s="1"/>
  <c r="AA52" i="8" s="1"/>
  <c r="AB52" i="8" s="1"/>
  <c r="AC52" i="8" s="1"/>
  <c r="AD52" i="8" s="1"/>
  <c r="AE52" i="8" s="1"/>
  <c r="AF52" i="8" s="1"/>
  <c r="AG52" i="8" s="1"/>
  <c r="AH52" i="8" s="1"/>
  <c r="AI52" i="8" s="1"/>
  <c r="J52" i="8" s="1"/>
  <c r="I14" i="8"/>
  <c r="AK10" i="8"/>
  <c r="AS10" i="8"/>
  <c r="AS19" i="8" s="1"/>
  <c r="AO68" i="8"/>
  <c r="AO69" i="8" s="1"/>
  <c r="AR19" i="8"/>
  <c r="X68" i="8"/>
  <c r="X69" i="8" s="1"/>
  <c r="AF68" i="8"/>
  <c r="AF69" i="8" s="1"/>
  <c r="AC10" i="8"/>
  <c r="AC19" i="8" s="1"/>
  <c r="Y68" i="8"/>
  <c r="Y69" i="8" s="1"/>
  <c r="AG68" i="8"/>
  <c r="AG69" i="8" s="1"/>
  <c r="Z68" i="8"/>
  <c r="Z69" i="8" s="1"/>
  <c r="D27" i="8"/>
  <c r="AJ68" i="8"/>
  <c r="AJ69" i="8" s="1"/>
  <c r="AR68" i="8"/>
  <c r="AR69" i="8" s="1"/>
  <c r="AK68" i="8"/>
  <c r="AK69" i="8" s="1"/>
  <c r="AS68" i="8"/>
  <c r="AS69" i="8" s="1"/>
  <c r="Y10" i="8"/>
  <c r="Y19" i="8" s="1"/>
  <c r="AG10" i="8"/>
  <c r="AG19" i="8" s="1"/>
  <c r="Y63" i="8"/>
  <c r="Y65" i="8" s="1"/>
  <c r="AP10" i="8"/>
  <c r="AP19" i="8" s="1"/>
  <c r="AL68" i="8"/>
  <c r="AL69" i="8" s="1"/>
  <c r="AT68" i="8"/>
  <c r="AT69" i="8" s="1"/>
  <c r="Z10" i="8"/>
  <c r="Z19" i="8" s="1"/>
  <c r="AH10" i="8"/>
  <c r="AH19" i="8" s="1"/>
  <c r="AD68" i="8"/>
  <c r="AD69" i="8" s="1"/>
  <c r="AM68" i="8"/>
  <c r="AM69" i="8" s="1"/>
  <c r="AU68" i="8"/>
  <c r="AU69" i="8" s="1"/>
  <c r="AL52" i="8"/>
  <c r="AM52" i="8" s="1"/>
  <c r="AN52" i="8" s="1"/>
  <c r="AO52" i="8" s="1"/>
  <c r="AP52" i="8" s="1"/>
  <c r="AQ52" i="8" s="1"/>
  <c r="AR52" i="8" s="1"/>
  <c r="AS52" i="8" s="1"/>
  <c r="AT52" i="8" s="1"/>
  <c r="AU52" i="8" s="1"/>
  <c r="K52" i="8" s="1"/>
  <c r="AG63" i="8"/>
  <c r="AG65" i="8" s="1"/>
  <c r="AH63" i="8"/>
  <c r="AH65" i="8" s="1"/>
  <c r="AJ63" i="8"/>
  <c r="AJ65" i="8" s="1"/>
  <c r="AD10" i="8"/>
  <c r="AD19" i="8" s="1"/>
  <c r="AL10" i="8"/>
  <c r="AL19" i="8" s="1"/>
  <c r="AT10" i="8"/>
  <c r="AT19" i="8" s="1"/>
  <c r="AP68" i="8"/>
  <c r="AP69" i="8" s="1"/>
  <c r="AK63" i="8"/>
  <c r="AK65" i="8" s="1"/>
  <c r="AM10" i="8"/>
  <c r="AM19" i="8" s="1"/>
  <c r="AU10" i="8"/>
  <c r="AU19" i="8" s="1"/>
  <c r="AQ68" i="8"/>
  <c r="AQ69" i="8" s="1"/>
  <c r="AR63" i="8"/>
  <c r="AR65" i="8" s="1"/>
  <c r="Z63" i="8"/>
  <c r="Z65" i="8" s="1"/>
  <c r="AH68" i="8"/>
  <c r="AH69" i="8" s="1"/>
  <c r="AN10" i="8"/>
  <c r="AN19" i="8" s="1"/>
  <c r="AS63" i="8"/>
  <c r="AS65" i="8" s="1"/>
  <c r="AC68" i="8"/>
  <c r="AC69" i="8" s="1"/>
  <c r="AO10" i="8"/>
  <c r="AO19" i="8" s="1"/>
  <c r="AJ53" i="8"/>
  <c r="AJ54" i="8" s="1"/>
  <c r="AK50" i="8"/>
  <c r="AQ10" i="8"/>
  <c r="AQ19" i="8" s="1"/>
  <c r="AL63" i="8"/>
  <c r="AL65" i="8" s="1"/>
  <c r="AT63" i="8"/>
  <c r="AT65" i="8" s="1"/>
  <c r="AM63" i="8"/>
  <c r="AM65" i="8" s="1"/>
  <c r="AU63" i="8"/>
  <c r="AU65" i="8" s="1"/>
  <c r="AN63" i="8"/>
  <c r="AN65" i="8" s="1"/>
  <c r="AO63" i="8"/>
  <c r="AO65" i="8" s="1"/>
  <c r="AP63" i="8"/>
  <c r="AP65" i="8" s="1"/>
  <c r="Y50" i="8"/>
  <c r="X53" i="8"/>
  <c r="X54" i="8" s="1"/>
  <c r="X10" i="8"/>
  <c r="AF10" i="8"/>
  <c r="AF19" i="8" s="1"/>
  <c r="AA68" i="8"/>
  <c r="AA69" i="8" s="1"/>
  <c r="AI68" i="8"/>
  <c r="AI69" i="8" s="1"/>
  <c r="AE10" i="8"/>
  <c r="AE19" i="8" s="1"/>
  <c r="AA10" i="8"/>
  <c r="AA19" i="8" s="1"/>
  <c r="AI10" i="8"/>
  <c r="AI19" i="8" s="1"/>
  <c r="AB68" i="8"/>
  <c r="AB69" i="8" s="1"/>
  <c r="AB10" i="8"/>
  <c r="AB19" i="8" s="1"/>
  <c r="AA63" i="8"/>
  <c r="AA65" i="8" s="1"/>
  <c r="AI63" i="8"/>
  <c r="AI65" i="8" s="1"/>
  <c r="AB63" i="8"/>
  <c r="AB65" i="8" s="1"/>
  <c r="AC63" i="8"/>
  <c r="AC65" i="8" s="1"/>
  <c r="AD63" i="8"/>
  <c r="AD65" i="8" s="1"/>
  <c r="M45" i="8"/>
  <c r="N45" i="8" s="1"/>
  <c r="O45" i="8" s="1"/>
  <c r="P45" i="8" s="1"/>
  <c r="Q45" i="8" s="1"/>
  <c r="R45" i="8" s="1"/>
  <c r="S45" i="8" s="1"/>
  <c r="T45" i="8" s="1"/>
  <c r="U45" i="8" s="1"/>
  <c r="V45" i="8" s="1"/>
  <c r="W45" i="8" s="1"/>
  <c r="M52" i="8"/>
  <c r="N52" i="8" s="1"/>
  <c r="O52" i="8" s="1"/>
  <c r="P52" i="8" s="1"/>
  <c r="Q52" i="8" s="1"/>
  <c r="R52" i="8" s="1"/>
  <c r="S52" i="8" s="1"/>
  <c r="T52" i="8" s="1"/>
  <c r="U52" i="8" s="1"/>
  <c r="V52" i="8" s="1"/>
  <c r="W52" i="8" s="1"/>
  <c r="I52" i="8" s="1"/>
  <c r="O10" i="8"/>
  <c r="O19" i="8" s="1"/>
  <c r="M43" i="8"/>
  <c r="N43" i="8" s="1"/>
  <c r="M50" i="8"/>
  <c r="N50" i="8" s="1"/>
  <c r="O50" i="8" s="1"/>
  <c r="W10" i="8"/>
  <c r="W19" i="8" s="1"/>
  <c r="P68" i="8"/>
  <c r="P69" i="8" s="1"/>
  <c r="W68" i="8"/>
  <c r="W69" i="8" s="1"/>
  <c r="M10" i="8"/>
  <c r="M19" i="8" s="1"/>
  <c r="S68" i="8"/>
  <c r="S69" i="8" s="1"/>
  <c r="O68" i="8"/>
  <c r="O69" i="8" s="1"/>
  <c r="Q68" i="8"/>
  <c r="Q69" i="8" s="1"/>
  <c r="R68" i="8"/>
  <c r="R69" i="8" s="1"/>
  <c r="L68" i="8"/>
  <c r="T68" i="8"/>
  <c r="T69" i="8" s="1"/>
  <c r="M68" i="8"/>
  <c r="U68" i="8"/>
  <c r="U69" i="8" s="1"/>
  <c r="N68" i="8"/>
  <c r="N69" i="8" s="1"/>
  <c r="V68" i="8"/>
  <c r="V9" i="8"/>
  <c r="V10" i="8" s="1"/>
  <c r="V19" i="8" s="1"/>
  <c r="N9" i="8"/>
  <c r="N10" i="8" s="1"/>
  <c r="N19" i="8" s="1"/>
  <c r="Q9" i="8"/>
  <c r="Q10" i="8" s="1"/>
  <c r="Q19" i="8" s="1"/>
  <c r="M57" i="8"/>
  <c r="T65" i="8"/>
  <c r="L53" i="8"/>
  <c r="L54" i="8" s="1"/>
  <c r="Q65" i="8"/>
  <c r="R9" i="8"/>
  <c r="R10" i="8" s="1"/>
  <c r="R19" i="8" s="1"/>
  <c r="R63" i="8"/>
  <c r="R65" i="8" s="1"/>
  <c r="S9" i="8"/>
  <c r="S10" i="8" s="1"/>
  <c r="S19" i="8" s="1"/>
  <c r="L10" i="8"/>
  <c r="L46" i="8"/>
  <c r="T9" i="8"/>
  <c r="T10" i="8" s="1"/>
  <c r="T19" i="8" s="1"/>
  <c r="O64" i="8"/>
  <c r="O65" i="8" s="1"/>
  <c r="W64" i="8"/>
  <c r="W65" i="8" s="1"/>
  <c r="U9" i="8"/>
  <c r="U10" i="8" s="1"/>
  <c r="U19" i="8" s="1"/>
  <c r="P10" i="8"/>
  <c r="P19" i="8" s="1"/>
  <c r="H33" i="6"/>
  <c r="I33" i="6" s="1"/>
  <c r="J33" i="6" s="1"/>
  <c r="K33" i="6" s="1"/>
  <c r="L33" i="6" s="1"/>
  <c r="M33" i="6" s="1"/>
  <c r="N33" i="6" s="1"/>
  <c r="O33" i="6" s="1"/>
  <c r="P33" i="6" s="1"/>
  <c r="Q33" i="6" s="1"/>
  <c r="R33" i="6" s="1"/>
  <c r="G34" i="6"/>
  <c r="G41" i="6"/>
  <c r="G42" i="6" s="1"/>
  <c r="J51" i="6"/>
  <c r="J53" i="6" s="1"/>
  <c r="H5" i="6"/>
  <c r="G17" i="6"/>
  <c r="G24" i="6" s="1"/>
  <c r="G12" i="6"/>
  <c r="H45" i="6"/>
  <c r="I51" i="6"/>
  <c r="I53" i="6" s="1"/>
  <c r="H31" i="6"/>
  <c r="H38" i="6"/>
  <c r="J5" i="6"/>
  <c r="G53" i="5"/>
  <c r="L40" i="5"/>
  <c r="M40" i="5" s="1"/>
  <c r="N40" i="5" s="1"/>
  <c r="O40" i="5" s="1"/>
  <c r="P40" i="5" s="1"/>
  <c r="Q40" i="5" s="1"/>
  <c r="R40" i="5" s="1"/>
  <c r="G41" i="5"/>
  <c r="G42" i="5" s="1"/>
  <c r="H45" i="5"/>
  <c r="G17" i="5"/>
  <c r="G24" i="5" s="1"/>
  <c r="G12" i="5"/>
  <c r="I51" i="5"/>
  <c r="I53" i="5" s="1"/>
  <c r="H5" i="5"/>
  <c r="H31" i="5"/>
  <c r="H38" i="5"/>
  <c r="I4" i="5"/>
  <c r="O4" i="4"/>
  <c r="N4" i="4"/>
  <c r="M4" i="4"/>
  <c r="L4" i="4"/>
  <c r="L5" i="4" s="1"/>
  <c r="K4" i="4"/>
  <c r="K5" i="4" s="1"/>
  <c r="J4" i="4"/>
  <c r="J5" i="4" s="1"/>
  <c r="Q4" i="4"/>
  <c r="I4" i="4"/>
  <c r="P4" i="4"/>
  <c r="Q60" i="4"/>
  <c r="P60" i="4"/>
  <c r="O60" i="4"/>
  <c r="N60" i="4"/>
  <c r="M60" i="4"/>
  <c r="H33" i="4"/>
  <c r="I33" i="4" s="1"/>
  <c r="J33" i="4" s="1"/>
  <c r="K33" i="4" s="1"/>
  <c r="L33" i="4" s="1"/>
  <c r="M33" i="4" s="1"/>
  <c r="N33" i="4" s="1"/>
  <c r="O33" i="4" s="1"/>
  <c r="P33" i="4" s="1"/>
  <c r="Q33" i="4" s="1"/>
  <c r="R33" i="4" s="1"/>
  <c r="M52" i="4"/>
  <c r="N52" i="4"/>
  <c r="L52" i="4"/>
  <c r="L51" i="4"/>
  <c r="H51" i="4"/>
  <c r="H53" i="4" s="1"/>
  <c r="H5" i="4"/>
  <c r="H40" i="4"/>
  <c r="I40" i="4" s="1"/>
  <c r="N56" i="4"/>
  <c r="K56" i="4"/>
  <c r="L56" i="4"/>
  <c r="M56" i="4"/>
  <c r="K51" i="4"/>
  <c r="K53" i="4" s="1"/>
  <c r="H56" i="4"/>
  <c r="H45" i="4"/>
  <c r="I51" i="4"/>
  <c r="I53" i="4" s="1"/>
  <c r="J51" i="4"/>
  <c r="H31" i="4"/>
  <c r="G34" i="4"/>
  <c r="J56" i="4"/>
  <c r="J52" i="4"/>
  <c r="G51" i="4"/>
  <c r="G53" i="4" s="1"/>
  <c r="G5" i="4"/>
  <c r="G8" i="4" s="1"/>
  <c r="G11" i="4" s="1"/>
  <c r="G41" i="4"/>
  <c r="G42" i="4" s="1"/>
  <c r="J38" i="4"/>
  <c r="AH23" i="8" l="1"/>
  <c r="AH29" i="8" s="1"/>
  <c r="AU23" i="8"/>
  <c r="AU29" i="8" s="1"/>
  <c r="AR23" i="8"/>
  <c r="AR29" i="8" s="1"/>
  <c r="AP23" i="8"/>
  <c r="AP29" i="8" s="1"/>
  <c r="AI23" i="8"/>
  <c r="AI29" i="8" s="1"/>
  <c r="Y23" i="8"/>
  <c r="Y29" i="8" s="1"/>
  <c r="AF23" i="8"/>
  <c r="AF29" i="8" s="1"/>
  <c r="AQ23" i="8"/>
  <c r="AQ29" i="8" s="1"/>
  <c r="AS23" i="8"/>
  <c r="AS29" i="8" s="1"/>
  <c r="Z23" i="8"/>
  <c r="Z29" i="8" s="1"/>
  <c r="AB23" i="8"/>
  <c r="AB29" i="8" s="1"/>
  <c r="AA23" i="8"/>
  <c r="AA29" i="8" s="1"/>
  <c r="AD23" i="8"/>
  <c r="AD29" i="8" s="1"/>
  <c r="AO23" i="8"/>
  <c r="AO29" i="8" s="1"/>
  <c r="AN23" i="8"/>
  <c r="AN29" i="8" s="1"/>
  <c r="AG23" i="8"/>
  <c r="AG29" i="8" s="1"/>
  <c r="AE23" i="8"/>
  <c r="AE29" i="8" s="1"/>
  <c r="AM23" i="8"/>
  <c r="AM29" i="8" s="1"/>
  <c r="AT23" i="8"/>
  <c r="AT29" i="8" s="1"/>
  <c r="AL23" i="8"/>
  <c r="AL29" i="8" s="1"/>
  <c r="AC23" i="8"/>
  <c r="AC29" i="8" s="1"/>
  <c r="N23" i="8"/>
  <c r="N29" i="8" s="1"/>
  <c r="O23" i="8"/>
  <c r="O29" i="8" s="1"/>
  <c r="M23" i="8"/>
  <c r="M29" i="8" s="1"/>
  <c r="W23" i="8"/>
  <c r="W29" i="8" s="1"/>
  <c r="V23" i="8"/>
  <c r="V29" i="8" s="1"/>
  <c r="P23" i="8"/>
  <c r="P29" i="8" s="1"/>
  <c r="Q23" i="8"/>
  <c r="Q29" i="8" s="1"/>
  <c r="R23" i="8"/>
  <c r="R29" i="8" s="1"/>
  <c r="T23" i="8"/>
  <c r="T29" i="8" s="1"/>
  <c r="S23" i="8"/>
  <c r="S29" i="8" s="1"/>
  <c r="U23" i="8"/>
  <c r="U29" i="8" s="1"/>
  <c r="I45" i="8"/>
  <c r="X45" i="8"/>
  <c r="Y45" i="8" s="1"/>
  <c r="Z45" i="8" s="1"/>
  <c r="AA45" i="8" s="1"/>
  <c r="AB45" i="8" s="1"/>
  <c r="AC45" i="8" s="1"/>
  <c r="AD45" i="8" s="1"/>
  <c r="AE45" i="8" s="1"/>
  <c r="AF45" i="8" s="1"/>
  <c r="AG45" i="8" s="1"/>
  <c r="AH45" i="8" s="1"/>
  <c r="AI45" i="8" s="1"/>
  <c r="I41" i="4"/>
  <c r="I42" i="4" s="1"/>
  <c r="I9" i="8"/>
  <c r="AK19" i="8"/>
  <c r="AK23" i="8" s="1"/>
  <c r="K10" i="8"/>
  <c r="X19" i="8"/>
  <c r="X23" i="8" s="1"/>
  <c r="J10" i="8"/>
  <c r="L19" i="8"/>
  <c r="L23" i="8" s="1"/>
  <c r="I10" i="8"/>
  <c r="M46" i="8"/>
  <c r="AL50" i="8"/>
  <c r="AK53" i="8"/>
  <c r="AK54" i="8" s="1"/>
  <c r="Z50" i="8"/>
  <c r="Y53" i="8"/>
  <c r="Y54" i="8" s="1"/>
  <c r="N53" i="8"/>
  <c r="N54" i="8" s="1"/>
  <c r="M53" i="8"/>
  <c r="M54" i="8" s="1"/>
  <c r="P50" i="8"/>
  <c r="O53" i="8"/>
  <c r="O54" i="8" s="1"/>
  <c r="O43" i="8"/>
  <c r="N46" i="8"/>
  <c r="N57" i="8"/>
  <c r="H59" i="6"/>
  <c r="H61" i="6" s="1"/>
  <c r="H8" i="6"/>
  <c r="H11" i="6" s="1"/>
  <c r="H17" i="6" s="1"/>
  <c r="J8" i="6"/>
  <c r="J11" i="6" s="1"/>
  <c r="J17" i="6" s="1"/>
  <c r="I45" i="6"/>
  <c r="K5" i="6"/>
  <c r="K51" i="6"/>
  <c r="K53" i="6" s="1"/>
  <c r="H41" i="6"/>
  <c r="H42" i="6" s="1"/>
  <c r="I38" i="6"/>
  <c r="G43" i="6"/>
  <c r="G46" i="6" s="1"/>
  <c r="G47" i="6" s="1"/>
  <c r="I5" i="6"/>
  <c r="H16" i="6"/>
  <c r="G29" i="6"/>
  <c r="H34" i="6"/>
  <c r="I31" i="6"/>
  <c r="H59" i="5"/>
  <c r="H61" i="5" s="1"/>
  <c r="H8" i="5"/>
  <c r="H11" i="5" s="1"/>
  <c r="H17" i="5" s="1"/>
  <c r="J4" i="5"/>
  <c r="J5" i="5" s="1"/>
  <c r="J51" i="5"/>
  <c r="J53" i="5" s="1"/>
  <c r="G43" i="5"/>
  <c r="G46" i="5" s="1"/>
  <c r="G47" i="5" s="1"/>
  <c r="I5" i="5"/>
  <c r="H34" i="5"/>
  <c r="I31" i="5"/>
  <c r="H16" i="5"/>
  <c r="G29" i="5"/>
  <c r="H41" i="5"/>
  <c r="H42" i="5" s="1"/>
  <c r="I38" i="5"/>
  <c r="I45" i="5"/>
  <c r="J8" i="4"/>
  <c r="J11" i="4" s="1"/>
  <c r="J17" i="4" s="1"/>
  <c r="L8" i="4"/>
  <c r="L11" i="4" s="1"/>
  <c r="L17" i="4" s="1"/>
  <c r="L59" i="4"/>
  <c r="L61" i="4" s="1"/>
  <c r="K8" i="4"/>
  <c r="K11" i="4" s="1"/>
  <c r="K17" i="4" s="1"/>
  <c r="K59" i="4"/>
  <c r="K61" i="4" s="1"/>
  <c r="H8" i="4"/>
  <c r="H11" i="4" s="1"/>
  <c r="H17" i="4" s="1"/>
  <c r="H59" i="4"/>
  <c r="H61" i="4" s="1"/>
  <c r="F4" i="4"/>
  <c r="O52" i="4"/>
  <c r="O56" i="4"/>
  <c r="L53" i="4"/>
  <c r="N51" i="4"/>
  <c r="N53" i="4" s="1"/>
  <c r="M51" i="4"/>
  <c r="M53" i="4" s="1"/>
  <c r="M5" i="4"/>
  <c r="N5" i="4"/>
  <c r="J40" i="4"/>
  <c r="K40" i="4" s="1"/>
  <c r="L40" i="4" s="1"/>
  <c r="M40" i="4" s="1"/>
  <c r="N40" i="4" s="1"/>
  <c r="O40" i="4" s="1"/>
  <c r="P40" i="4" s="1"/>
  <c r="Q40" i="4" s="1"/>
  <c r="R40" i="4" s="1"/>
  <c r="H41" i="4"/>
  <c r="H42" i="4" s="1"/>
  <c r="G17" i="4"/>
  <c r="G24" i="4" s="1"/>
  <c r="G12" i="4"/>
  <c r="I45" i="4"/>
  <c r="I31" i="4"/>
  <c r="H34" i="4"/>
  <c r="J53" i="4"/>
  <c r="I5" i="4"/>
  <c r="J59" i="4" s="1"/>
  <c r="J61" i="4" s="1"/>
  <c r="K38" i="4"/>
  <c r="AJ45" i="8" l="1"/>
  <c r="AK45" i="8" s="1"/>
  <c r="AL45" i="8" s="1"/>
  <c r="AM45" i="8" s="1"/>
  <c r="AN45" i="8" s="1"/>
  <c r="AO45" i="8" s="1"/>
  <c r="AP45" i="8" s="1"/>
  <c r="AQ45" i="8" s="1"/>
  <c r="AR45" i="8" s="1"/>
  <c r="AS45" i="8" s="1"/>
  <c r="AT45" i="8" s="1"/>
  <c r="AU45" i="8" s="1"/>
  <c r="K45" i="8" s="1"/>
  <c r="J45" i="8"/>
  <c r="K19" i="8"/>
  <c r="K23" i="8" s="1"/>
  <c r="I19" i="8"/>
  <c r="I23" i="8" s="1"/>
  <c r="J19" i="8"/>
  <c r="J23" i="8" s="1"/>
  <c r="AM50" i="8"/>
  <c r="AL53" i="8"/>
  <c r="AL54" i="8" s="1"/>
  <c r="AA50" i="8"/>
  <c r="Z53" i="8"/>
  <c r="Z54" i="8" s="1"/>
  <c r="P43" i="8"/>
  <c r="O46" i="8"/>
  <c r="Q50" i="8"/>
  <c r="P53" i="8"/>
  <c r="P54" i="8" s="1"/>
  <c r="O57" i="8"/>
  <c r="H12" i="6"/>
  <c r="H43" i="6" s="1"/>
  <c r="H46" i="6" s="1"/>
  <c r="H47" i="6" s="1"/>
  <c r="H24" i="6"/>
  <c r="H29" i="6" s="1"/>
  <c r="H55" i="6" s="1"/>
  <c r="H57" i="6" s="1"/>
  <c r="K59" i="6"/>
  <c r="K61" i="6" s="1"/>
  <c r="K8" i="6"/>
  <c r="K11" i="6" s="1"/>
  <c r="K17" i="6" s="1"/>
  <c r="G55" i="6"/>
  <c r="G57" i="6" s="1"/>
  <c r="G35" i="6"/>
  <c r="G48" i="6" s="1"/>
  <c r="L5" i="6"/>
  <c r="L51" i="6"/>
  <c r="L53" i="6" s="1"/>
  <c r="J45" i="6"/>
  <c r="I59" i="6"/>
  <c r="I61" i="6" s="1"/>
  <c r="I8" i="6"/>
  <c r="I11" i="6" s="1"/>
  <c r="I17" i="6" s="1"/>
  <c r="J31" i="6"/>
  <c r="I34" i="6"/>
  <c r="J38" i="6"/>
  <c r="I41" i="6"/>
  <c r="I42" i="6" s="1"/>
  <c r="J59" i="6"/>
  <c r="J61" i="6" s="1"/>
  <c r="J8" i="5"/>
  <c r="J11" i="5" s="1"/>
  <c r="J17" i="5" s="1"/>
  <c r="J59" i="5"/>
  <c r="J61" i="5" s="1"/>
  <c r="J45" i="5"/>
  <c r="I59" i="5"/>
  <c r="I61" i="5" s="1"/>
  <c r="I8" i="5"/>
  <c r="I11" i="5" s="1"/>
  <c r="I17" i="5" s="1"/>
  <c r="J31" i="5"/>
  <c r="I34" i="5"/>
  <c r="J38" i="5"/>
  <c r="I41" i="5"/>
  <c r="I42" i="5" s="1"/>
  <c r="H12" i="5"/>
  <c r="G55" i="5"/>
  <c r="G57" i="5" s="1"/>
  <c r="G35" i="5"/>
  <c r="G48" i="5" s="1"/>
  <c r="K4" i="5"/>
  <c r="K51" i="5"/>
  <c r="K53" i="5" s="1"/>
  <c r="K5" i="5"/>
  <c r="H24" i="5"/>
  <c r="I8" i="4"/>
  <c r="I11" i="4" s="1"/>
  <c r="I17" i="4" s="1"/>
  <c r="I59" i="4"/>
  <c r="I61" i="4" s="1"/>
  <c r="N8" i="4"/>
  <c r="N11" i="4" s="1"/>
  <c r="N17" i="4" s="1"/>
  <c r="N59" i="4"/>
  <c r="N61" i="4" s="1"/>
  <c r="M8" i="4"/>
  <c r="M11" i="4" s="1"/>
  <c r="M17" i="4" s="1"/>
  <c r="M59" i="4"/>
  <c r="M61" i="4" s="1"/>
  <c r="P52" i="4"/>
  <c r="P56" i="4"/>
  <c r="O51" i="4"/>
  <c r="O53" i="4" s="1"/>
  <c r="O5" i="4"/>
  <c r="J41" i="4"/>
  <c r="J42" i="4" s="1"/>
  <c r="J31" i="4"/>
  <c r="I34" i="4"/>
  <c r="L38" i="4"/>
  <c r="K41" i="4"/>
  <c r="K42" i="4" s="1"/>
  <c r="J45" i="4"/>
  <c r="G43" i="4"/>
  <c r="G46" i="4" s="1"/>
  <c r="G47" i="4" s="1"/>
  <c r="H12" i="4"/>
  <c r="G29" i="4"/>
  <c r="H16" i="4"/>
  <c r="H24" i="4" s="1"/>
  <c r="I24" i="8" l="1"/>
  <c r="J24" i="8" s="1"/>
  <c r="L29" i="8"/>
  <c r="L24" i="8"/>
  <c r="X29" i="8"/>
  <c r="AK29" i="8"/>
  <c r="AN50" i="8"/>
  <c r="AM53" i="8"/>
  <c r="AM54" i="8" s="1"/>
  <c r="AA53" i="8"/>
  <c r="AA54" i="8" s="1"/>
  <c r="AB50" i="8"/>
  <c r="P57" i="8"/>
  <c r="R50" i="8"/>
  <c r="Q53" i="8"/>
  <c r="Q54" i="8" s="1"/>
  <c r="Q43" i="8"/>
  <c r="P46" i="8"/>
  <c r="I16" i="6"/>
  <c r="I24" i="6" s="1"/>
  <c r="J16" i="6" s="1"/>
  <c r="J24" i="6" s="1"/>
  <c r="H35" i="6"/>
  <c r="H48" i="6" s="1"/>
  <c r="L8" i="6"/>
  <c r="L11" i="6" s="1"/>
  <c r="L17" i="6" s="1"/>
  <c r="L59" i="6"/>
  <c r="L61" i="6" s="1"/>
  <c r="K45" i="6"/>
  <c r="J41" i="6"/>
  <c r="J42" i="6" s="1"/>
  <c r="K38" i="6"/>
  <c r="I12" i="6"/>
  <c r="K31" i="6"/>
  <c r="J34" i="6"/>
  <c r="L51" i="5"/>
  <c r="L53" i="5" s="1"/>
  <c r="L4" i="5"/>
  <c r="L5" i="5" s="1"/>
  <c r="K31" i="5"/>
  <c r="J34" i="5"/>
  <c r="K8" i="5"/>
  <c r="K11" i="5" s="1"/>
  <c r="K17" i="5" s="1"/>
  <c r="K59" i="5"/>
  <c r="K61" i="5" s="1"/>
  <c r="K45" i="5"/>
  <c r="K38" i="5"/>
  <c r="J41" i="5"/>
  <c r="J42" i="5" s="1"/>
  <c r="H29" i="5"/>
  <c r="I16" i="5"/>
  <c r="I24" i="5" s="1"/>
  <c r="H43" i="5"/>
  <c r="H46" i="5" s="1"/>
  <c r="H47" i="5" s="1"/>
  <c r="I12" i="5"/>
  <c r="O8" i="4"/>
  <c r="O11" i="4" s="1"/>
  <c r="O17" i="4" s="1"/>
  <c r="O59" i="4"/>
  <c r="O61" i="4" s="1"/>
  <c r="Q52" i="4"/>
  <c r="Q56" i="4"/>
  <c r="F6" i="4"/>
  <c r="P51" i="4"/>
  <c r="P53" i="4" s="1"/>
  <c r="P5" i="4"/>
  <c r="H43" i="4"/>
  <c r="H46" i="4" s="1"/>
  <c r="H47" i="4" s="1"/>
  <c r="I12" i="4"/>
  <c r="K45" i="4"/>
  <c r="G55" i="4"/>
  <c r="G57" i="4" s="1"/>
  <c r="G35" i="4"/>
  <c r="G48" i="4" s="1"/>
  <c r="K31" i="4"/>
  <c r="J34" i="4"/>
  <c r="M38" i="4"/>
  <c r="L41" i="4"/>
  <c r="L42" i="4" s="1"/>
  <c r="H29" i="4"/>
  <c r="I16" i="4"/>
  <c r="I24" i="4" s="1"/>
  <c r="J29" i="8" l="1"/>
  <c r="L55" i="8"/>
  <c r="L58" i="8" s="1"/>
  <c r="L59" i="8" s="1"/>
  <c r="M24" i="8"/>
  <c r="L36" i="8"/>
  <c r="I29" i="8"/>
  <c r="K29" i="8"/>
  <c r="K24" i="8"/>
  <c r="AN53" i="8"/>
  <c r="AN54" i="8" s="1"/>
  <c r="AO50" i="8"/>
  <c r="AB53" i="8"/>
  <c r="AB54" i="8" s="1"/>
  <c r="AC50" i="8"/>
  <c r="Q57" i="8"/>
  <c r="Q46" i="8"/>
  <c r="R43" i="8"/>
  <c r="R53" i="8"/>
  <c r="R54" i="8" s="1"/>
  <c r="S50" i="8"/>
  <c r="I29" i="6"/>
  <c r="J29" i="6"/>
  <c r="J55" i="6" s="1"/>
  <c r="J57" i="6" s="1"/>
  <c r="K16" i="6"/>
  <c r="K24" i="6" s="1"/>
  <c r="L31" i="6"/>
  <c r="K34" i="6"/>
  <c r="L45" i="6"/>
  <c r="J12" i="6"/>
  <c r="I43" i="6"/>
  <c r="I46" i="6" s="1"/>
  <c r="I47" i="6" s="1"/>
  <c r="L38" i="6"/>
  <c r="K41" i="6"/>
  <c r="K42" i="6" s="1"/>
  <c r="N5" i="6"/>
  <c r="N51" i="6"/>
  <c r="N53" i="6" s="1"/>
  <c r="M51" i="5"/>
  <c r="M53" i="5" s="1"/>
  <c r="M4" i="5"/>
  <c r="M5" i="5" s="1"/>
  <c r="L59" i="5"/>
  <c r="L61" i="5" s="1"/>
  <c r="L8" i="5"/>
  <c r="L11" i="5" s="1"/>
  <c r="L17" i="5" s="1"/>
  <c r="I29" i="5"/>
  <c r="J16" i="5"/>
  <c r="J24" i="5" s="1"/>
  <c r="H55" i="5"/>
  <c r="H57" i="5" s="1"/>
  <c r="H35" i="5"/>
  <c r="H48" i="5" s="1"/>
  <c r="J12" i="5"/>
  <c r="I43" i="5"/>
  <c r="I46" i="5" s="1"/>
  <c r="I47" i="5" s="1"/>
  <c r="L38" i="5"/>
  <c r="K41" i="5"/>
  <c r="K42" i="5" s="1"/>
  <c r="L31" i="5"/>
  <c r="K34" i="5"/>
  <c r="L45" i="5"/>
  <c r="P8" i="4"/>
  <c r="P11" i="4" s="1"/>
  <c r="P17" i="4" s="1"/>
  <c r="P59" i="4"/>
  <c r="P61" i="4" s="1"/>
  <c r="R52" i="4"/>
  <c r="R56" i="4"/>
  <c r="F3" i="4"/>
  <c r="F5" i="4" s="1"/>
  <c r="F8" i="4" s="1"/>
  <c r="F11" i="4" s="1"/>
  <c r="F12" i="4" s="1"/>
  <c r="Q51" i="4"/>
  <c r="Q53" i="4" s="1"/>
  <c r="Q5" i="4"/>
  <c r="I29" i="4"/>
  <c r="J16" i="4"/>
  <c r="J24" i="4" s="1"/>
  <c r="L31" i="4"/>
  <c r="K34" i="4"/>
  <c r="H55" i="4"/>
  <c r="H57" i="4" s="1"/>
  <c r="H35" i="4"/>
  <c r="H48" i="4" s="1"/>
  <c r="L45" i="4"/>
  <c r="I43" i="4"/>
  <c r="I46" i="4" s="1"/>
  <c r="I47" i="4" s="1"/>
  <c r="J12" i="4"/>
  <c r="M41" i="4"/>
  <c r="M42" i="4" s="1"/>
  <c r="N38" i="4"/>
  <c r="M28" i="8" l="1"/>
  <c r="L41" i="8"/>
  <c r="M55" i="8"/>
  <c r="M58" i="8" s="1"/>
  <c r="M59" i="8" s="1"/>
  <c r="N24" i="8"/>
  <c r="AO53" i="8"/>
  <c r="AO54" i="8" s="1"/>
  <c r="AP50" i="8"/>
  <c r="AC53" i="8"/>
  <c r="AC54" i="8" s="1"/>
  <c r="AD50" i="8"/>
  <c r="S53" i="8"/>
  <c r="S54" i="8" s="1"/>
  <c r="T50" i="8"/>
  <c r="R46" i="8"/>
  <c r="S43" i="8"/>
  <c r="R57" i="8"/>
  <c r="I55" i="6"/>
  <c r="I57" i="6" s="1"/>
  <c r="I35" i="6"/>
  <c r="I48" i="6" s="1"/>
  <c r="N8" i="6"/>
  <c r="N11" i="6" s="1"/>
  <c r="N17" i="6" s="1"/>
  <c r="L41" i="6"/>
  <c r="L42" i="6" s="1"/>
  <c r="M38" i="6"/>
  <c r="L34" i="6"/>
  <c r="M31" i="6"/>
  <c r="K12" i="6"/>
  <c r="J43" i="6"/>
  <c r="J46" i="6" s="1"/>
  <c r="J47" i="6" s="1"/>
  <c r="K29" i="6"/>
  <c r="K55" i="6" s="1"/>
  <c r="K57" i="6" s="1"/>
  <c r="L16" i="6"/>
  <c r="L24" i="6" s="1"/>
  <c r="M45" i="6"/>
  <c r="O51" i="6"/>
  <c r="O53" i="6" s="1"/>
  <c r="J35" i="6"/>
  <c r="L34" i="5"/>
  <c r="M31" i="5"/>
  <c r="I55" i="5"/>
  <c r="I57" i="5" s="1"/>
  <c r="I35" i="5"/>
  <c r="I48" i="5" s="1"/>
  <c r="L41" i="5"/>
  <c r="L42" i="5" s="1"/>
  <c r="M38" i="5"/>
  <c r="K16" i="5"/>
  <c r="K24" i="5" s="1"/>
  <c r="J29" i="5"/>
  <c r="K12" i="5"/>
  <c r="J43" i="5"/>
  <c r="J46" i="5" s="1"/>
  <c r="J47" i="5" s="1"/>
  <c r="N4" i="5"/>
  <c r="N5" i="5" s="1"/>
  <c r="N51" i="5"/>
  <c r="N53" i="5" s="1"/>
  <c r="M45" i="5"/>
  <c r="M8" i="5"/>
  <c r="M11" i="5" s="1"/>
  <c r="M17" i="5" s="1"/>
  <c r="M59" i="5"/>
  <c r="M61" i="5" s="1"/>
  <c r="Q8" i="4"/>
  <c r="Q11" i="4" s="1"/>
  <c r="Q17" i="4" s="1"/>
  <c r="Q59" i="4"/>
  <c r="Q61" i="4" s="1"/>
  <c r="R51" i="4"/>
  <c r="R53" i="4" s="1"/>
  <c r="R5" i="4"/>
  <c r="L34" i="4"/>
  <c r="M31" i="4"/>
  <c r="J29" i="4"/>
  <c r="K16" i="4"/>
  <c r="K24" i="4" s="1"/>
  <c r="M45" i="4"/>
  <c r="N41" i="4"/>
  <c r="N42" i="4" s="1"/>
  <c r="O38" i="4"/>
  <c r="J43" i="4"/>
  <c r="J46" i="4" s="1"/>
  <c r="J47" i="4" s="1"/>
  <c r="K12" i="4"/>
  <c r="I55" i="4"/>
  <c r="I57" i="4" s="1"/>
  <c r="I35" i="4"/>
  <c r="I48" i="4" s="1"/>
  <c r="O24" i="8" l="1"/>
  <c r="N55" i="8"/>
  <c r="N58" i="8" s="1"/>
  <c r="N59" i="8" s="1"/>
  <c r="L47" i="8"/>
  <c r="L60" i="8" s="1"/>
  <c r="L67" i="8"/>
  <c r="L69" i="8" s="1"/>
  <c r="M36" i="8"/>
  <c r="AP53" i="8"/>
  <c r="AP54" i="8" s="1"/>
  <c r="AQ50" i="8"/>
  <c r="AD53" i="8"/>
  <c r="AD54" i="8" s="1"/>
  <c r="AE50" i="8"/>
  <c r="U50" i="8"/>
  <c r="T53" i="8"/>
  <c r="T54" i="8" s="1"/>
  <c r="S57" i="8"/>
  <c r="T43" i="8"/>
  <c r="S46" i="8"/>
  <c r="K35" i="6"/>
  <c r="M34" i="6"/>
  <c r="N31" i="6"/>
  <c r="P51" i="6"/>
  <c r="P53" i="6" s="1"/>
  <c r="P5" i="6"/>
  <c r="N45" i="6"/>
  <c r="M41" i="6"/>
  <c r="M42" i="6" s="1"/>
  <c r="N38" i="6"/>
  <c r="K43" i="6"/>
  <c r="K46" i="6" s="1"/>
  <c r="K47" i="6" s="1"/>
  <c r="K48" i="6" s="1"/>
  <c r="L12" i="6"/>
  <c r="L29" i="6"/>
  <c r="L55" i="6" s="1"/>
  <c r="L57" i="6" s="1"/>
  <c r="M16" i="6"/>
  <c r="J48" i="6"/>
  <c r="O5" i="6"/>
  <c r="N8" i="5"/>
  <c r="N11" i="5" s="1"/>
  <c r="N17" i="5" s="1"/>
  <c r="N59" i="5"/>
  <c r="N61" i="5" s="1"/>
  <c r="M34" i="5"/>
  <c r="N31" i="5"/>
  <c r="K43" i="5"/>
  <c r="K46" i="5" s="1"/>
  <c r="K47" i="5" s="1"/>
  <c r="L12" i="5"/>
  <c r="J55" i="5"/>
  <c r="J57" i="5" s="1"/>
  <c r="J35" i="5"/>
  <c r="J48" i="5" s="1"/>
  <c r="K29" i="5"/>
  <c r="L16" i="5"/>
  <c r="L24" i="5" s="1"/>
  <c r="N45" i="5"/>
  <c r="O51" i="5"/>
  <c r="O53" i="5" s="1"/>
  <c r="O4" i="5"/>
  <c r="O5" i="5" s="1"/>
  <c r="M41" i="5"/>
  <c r="M42" i="5" s="1"/>
  <c r="N38" i="5"/>
  <c r="R8" i="4"/>
  <c r="R11" i="4" s="1"/>
  <c r="R17" i="4" s="1"/>
  <c r="R59" i="4"/>
  <c r="R61" i="4" s="1"/>
  <c r="J55" i="4"/>
  <c r="J57" i="4" s="1"/>
  <c r="J35" i="4"/>
  <c r="J48" i="4" s="1"/>
  <c r="N45" i="4"/>
  <c r="K29" i="4"/>
  <c r="L16" i="4"/>
  <c r="L24" i="4" s="1"/>
  <c r="K43" i="4"/>
  <c r="K46" i="4" s="1"/>
  <c r="K47" i="4" s="1"/>
  <c r="L12" i="4"/>
  <c r="M34" i="4"/>
  <c r="N31" i="4"/>
  <c r="P38" i="4"/>
  <c r="O41" i="4"/>
  <c r="O42" i="4" s="1"/>
  <c r="P24" i="8" l="1"/>
  <c r="O55" i="8"/>
  <c r="O58" i="8" s="1"/>
  <c r="O59" i="8" s="1"/>
  <c r="N28" i="8"/>
  <c r="M41" i="8"/>
  <c r="AQ53" i="8"/>
  <c r="AQ54" i="8" s="1"/>
  <c r="AR50" i="8"/>
  <c r="AE53" i="8"/>
  <c r="AE54" i="8" s="1"/>
  <c r="AF50" i="8"/>
  <c r="T57" i="8"/>
  <c r="U43" i="8"/>
  <c r="T46" i="8"/>
  <c r="V50" i="8"/>
  <c r="U53" i="8"/>
  <c r="U54" i="8" s="1"/>
  <c r="P59" i="6"/>
  <c r="P61" i="6" s="1"/>
  <c r="P8" i="6"/>
  <c r="P11" i="6" s="1"/>
  <c r="P17" i="6" s="1"/>
  <c r="L35" i="6"/>
  <c r="Q5" i="6"/>
  <c r="Q51" i="6"/>
  <c r="Q53" i="6" s="1"/>
  <c r="L43" i="6"/>
  <c r="L46" i="6" s="1"/>
  <c r="L47" i="6" s="1"/>
  <c r="O45" i="6"/>
  <c r="N41" i="6"/>
  <c r="N42" i="6" s="1"/>
  <c r="O38" i="6"/>
  <c r="O8" i="6"/>
  <c r="O11" i="6" s="1"/>
  <c r="O17" i="6" s="1"/>
  <c r="O59" i="6"/>
  <c r="O61" i="6" s="1"/>
  <c r="N34" i="6"/>
  <c r="O31" i="6"/>
  <c r="O8" i="5"/>
  <c r="O11" i="5" s="1"/>
  <c r="O17" i="5" s="1"/>
  <c r="O59" i="5"/>
  <c r="O61" i="5" s="1"/>
  <c r="P51" i="5"/>
  <c r="P53" i="5" s="1"/>
  <c r="P4" i="5"/>
  <c r="P5" i="5"/>
  <c r="L43" i="5"/>
  <c r="L46" i="5" s="1"/>
  <c r="L47" i="5" s="1"/>
  <c r="M12" i="5"/>
  <c r="O45" i="5"/>
  <c r="N34" i="5"/>
  <c r="O31" i="5"/>
  <c r="O38" i="5"/>
  <c r="N41" i="5"/>
  <c r="N42" i="5" s="1"/>
  <c r="L29" i="5"/>
  <c r="M16" i="5"/>
  <c r="M24" i="5" s="1"/>
  <c r="K55" i="5"/>
  <c r="K57" i="5" s="1"/>
  <c r="K35" i="5"/>
  <c r="K48" i="5" s="1"/>
  <c r="K55" i="4"/>
  <c r="K57" i="4" s="1"/>
  <c r="K35" i="4"/>
  <c r="K48" i="4" s="1"/>
  <c r="L43" i="4"/>
  <c r="L46" i="4" s="1"/>
  <c r="L47" i="4" s="1"/>
  <c r="M12" i="4"/>
  <c r="O45" i="4"/>
  <c r="L29" i="4"/>
  <c r="M16" i="4"/>
  <c r="M24" i="4" s="1"/>
  <c r="Q38" i="4"/>
  <c r="P41" i="4"/>
  <c r="P42" i="4" s="1"/>
  <c r="O31" i="4"/>
  <c r="N34" i="4"/>
  <c r="M47" i="8" l="1"/>
  <c r="M60" i="8" s="1"/>
  <c r="M67" i="8"/>
  <c r="M69" i="8" s="1"/>
  <c r="N36" i="8"/>
  <c r="P55" i="8"/>
  <c r="P58" i="8" s="1"/>
  <c r="P59" i="8" s="1"/>
  <c r="Q24" i="8"/>
  <c r="AS50" i="8"/>
  <c r="AR53" i="8"/>
  <c r="AR54" i="8" s="1"/>
  <c r="AG50" i="8"/>
  <c r="AF53" i="8"/>
  <c r="AF54" i="8" s="1"/>
  <c r="W50" i="8"/>
  <c r="V53" i="8"/>
  <c r="V54" i="8" s="1"/>
  <c r="V43" i="8"/>
  <c r="U46" i="8"/>
  <c r="U57" i="8"/>
  <c r="L48" i="6"/>
  <c r="F4" i="6"/>
  <c r="R51" i="6"/>
  <c r="R53" i="6" s="1"/>
  <c r="P45" i="6"/>
  <c r="O34" i="6"/>
  <c r="P31" i="6"/>
  <c r="O41" i="6"/>
  <c r="O42" i="6" s="1"/>
  <c r="P38" i="6"/>
  <c r="Q59" i="6"/>
  <c r="Q61" i="6" s="1"/>
  <c r="Q8" i="6"/>
  <c r="Q11" i="6" s="1"/>
  <c r="Q17" i="6" s="1"/>
  <c r="P45" i="5"/>
  <c r="N16" i="5"/>
  <c r="N24" i="5" s="1"/>
  <c r="M29" i="5"/>
  <c r="N12" i="5"/>
  <c r="M43" i="5"/>
  <c r="M46" i="5" s="1"/>
  <c r="M47" i="5" s="1"/>
  <c r="L55" i="5"/>
  <c r="L57" i="5" s="1"/>
  <c r="L35" i="5"/>
  <c r="L48" i="5" s="1"/>
  <c r="Q4" i="5"/>
  <c r="Q5" i="5" s="1"/>
  <c r="Q51" i="5"/>
  <c r="Q53" i="5" s="1"/>
  <c r="O41" i="5"/>
  <c r="O42" i="5" s="1"/>
  <c r="P38" i="5"/>
  <c r="P59" i="5"/>
  <c r="P61" i="5" s="1"/>
  <c r="P8" i="5"/>
  <c r="P11" i="5" s="1"/>
  <c r="P17" i="5" s="1"/>
  <c r="O34" i="5"/>
  <c r="P31" i="5"/>
  <c r="P45" i="4"/>
  <c r="R38" i="4"/>
  <c r="R41" i="4" s="1"/>
  <c r="R42" i="4" s="1"/>
  <c r="Q41" i="4"/>
  <c r="Q42" i="4" s="1"/>
  <c r="L55" i="4"/>
  <c r="L57" i="4" s="1"/>
  <c r="L35" i="4"/>
  <c r="L48" i="4" s="1"/>
  <c r="N12" i="4"/>
  <c r="M43" i="4"/>
  <c r="M46" i="4" s="1"/>
  <c r="M47" i="4" s="1"/>
  <c r="M29" i="4"/>
  <c r="N16" i="4"/>
  <c r="N24" i="4" s="1"/>
  <c r="P31" i="4"/>
  <c r="O34" i="4"/>
  <c r="W53" i="8" l="1"/>
  <c r="W54" i="8" s="1"/>
  <c r="I54" i="8" s="1"/>
  <c r="I50" i="8"/>
  <c r="N41" i="8"/>
  <c r="O28" i="8"/>
  <c r="Q55" i="8"/>
  <c r="Q58" i="8" s="1"/>
  <c r="Q59" i="8" s="1"/>
  <c r="R24" i="8"/>
  <c r="AS53" i="8"/>
  <c r="AS54" i="8" s="1"/>
  <c r="AT50" i="8"/>
  <c r="AH50" i="8"/>
  <c r="AG53" i="8"/>
  <c r="AG54" i="8" s="1"/>
  <c r="V57" i="8"/>
  <c r="W43" i="8"/>
  <c r="X43" i="8" s="1"/>
  <c r="V46" i="8"/>
  <c r="P34" i="6"/>
  <c r="Q31" i="6"/>
  <c r="P41" i="6"/>
  <c r="P42" i="6" s="1"/>
  <c r="Q38" i="6"/>
  <c r="Q45" i="6"/>
  <c r="R5" i="6"/>
  <c r="N43" i="5"/>
  <c r="N46" i="5" s="1"/>
  <c r="N47" i="5" s="1"/>
  <c r="O12" i="5"/>
  <c r="P41" i="5"/>
  <c r="P42" i="5" s="1"/>
  <c r="Q38" i="5"/>
  <c r="M55" i="5"/>
  <c r="M57" i="5" s="1"/>
  <c r="M35" i="5"/>
  <c r="M48" i="5" s="1"/>
  <c r="O16" i="5"/>
  <c r="O24" i="5" s="1"/>
  <c r="N29" i="5"/>
  <c r="P34" i="5"/>
  <c r="Q31" i="5"/>
  <c r="Q59" i="5"/>
  <c r="Q61" i="5" s="1"/>
  <c r="Q8" i="5"/>
  <c r="Q11" i="5" s="1"/>
  <c r="Q17" i="5" s="1"/>
  <c r="R4" i="5"/>
  <c r="F4" i="5" s="1"/>
  <c r="R5" i="5"/>
  <c r="R51" i="5"/>
  <c r="R53" i="5" s="1"/>
  <c r="F3" i="5"/>
  <c r="F5" i="5" s="1"/>
  <c r="F8" i="5" s="1"/>
  <c r="F11" i="5" s="1"/>
  <c r="F12" i="5" s="1"/>
  <c r="Q45" i="5"/>
  <c r="M55" i="4"/>
  <c r="M57" i="4" s="1"/>
  <c r="M35" i="4"/>
  <c r="M48" i="4" s="1"/>
  <c r="Q45" i="4"/>
  <c r="Q31" i="4"/>
  <c r="P34" i="4"/>
  <c r="N43" i="4"/>
  <c r="N46" i="4" s="1"/>
  <c r="N47" i="4" s="1"/>
  <c r="O12" i="4"/>
  <c r="N29" i="4"/>
  <c r="O16" i="4"/>
  <c r="O24" i="4" s="1"/>
  <c r="I53" i="8" l="1"/>
  <c r="Y43" i="8"/>
  <c r="X46" i="8"/>
  <c r="O36" i="8"/>
  <c r="W46" i="8"/>
  <c r="I46" i="8" s="1"/>
  <c r="I43" i="8"/>
  <c r="N67" i="8"/>
  <c r="N47" i="8"/>
  <c r="N60" i="8" s="1"/>
  <c r="R55" i="8"/>
  <c r="R58" i="8" s="1"/>
  <c r="R59" i="8" s="1"/>
  <c r="S24" i="8"/>
  <c r="AU50" i="8"/>
  <c r="AT53" i="8"/>
  <c r="AT54" i="8" s="1"/>
  <c r="AI50" i="8"/>
  <c r="AH53" i="8"/>
  <c r="AH54" i="8" s="1"/>
  <c r="W57" i="8"/>
  <c r="R8" i="6"/>
  <c r="R11" i="6" s="1"/>
  <c r="R17" i="6" s="1"/>
  <c r="R59" i="6"/>
  <c r="R61" i="6" s="1"/>
  <c r="R45" i="6"/>
  <c r="R38" i="6"/>
  <c r="R41" i="6" s="1"/>
  <c r="R42" i="6" s="1"/>
  <c r="Q41" i="6"/>
  <c r="Q42" i="6" s="1"/>
  <c r="R31" i="6"/>
  <c r="R34" i="6" s="1"/>
  <c r="Q34" i="6"/>
  <c r="N55" i="5"/>
  <c r="N57" i="5" s="1"/>
  <c r="N35" i="5"/>
  <c r="N48" i="5" s="1"/>
  <c r="P16" i="5"/>
  <c r="P24" i="5" s="1"/>
  <c r="O29" i="5"/>
  <c r="R8" i="5"/>
  <c r="R11" i="5" s="1"/>
  <c r="R17" i="5" s="1"/>
  <c r="R59" i="5"/>
  <c r="R61" i="5" s="1"/>
  <c r="R38" i="5"/>
  <c r="R41" i="5" s="1"/>
  <c r="R42" i="5" s="1"/>
  <c r="Q41" i="5"/>
  <c r="Q42" i="5" s="1"/>
  <c r="R45" i="5"/>
  <c r="R31" i="5"/>
  <c r="R34" i="5" s="1"/>
  <c r="Q34" i="5"/>
  <c r="O43" i="5"/>
  <c r="O46" i="5" s="1"/>
  <c r="O47" i="5" s="1"/>
  <c r="P12" i="5"/>
  <c r="R31" i="4"/>
  <c r="R34" i="4" s="1"/>
  <c r="Q34" i="4"/>
  <c r="N55" i="4"/>
  <c r="N57" i="4" s="1"/>
  <c r="N35" i="4"/>
  <c r="N48" i="4" s="1"/>
  <c r="O43" i="4"/>
  <c r="O46" i="4" s="1"/>
  <c r="O47" i="4" s="1"/>
  <c r="P12" i="4"/>
  <c r="O29" i="4"/>
  <c r="P16" i="4"/>
  <c r="P24" i="4" s="1"/>
  <c r="R45" i="4"/>
  <c r="AU53" i="8" l="1"/>
  <c r="AU54" i="8" s="1"/>
  <c r="K54" i="8" s="1"/>
  <c r="K50" i="8"/>
  <c r="AI53" i="8"/>
  <c r="AI54" i="8" s="1"/>
  <c r="J54" i="8" s="1"/>
  <c r="J50" i="8"/>
  <c r="Z43" i="8"/>
  <c r="Y46" i="8"/>
  <c r="K53" i="8"/>
  <c r="I57" i="8"/>
  <c r="X57" i="8"/>
  <c r="S55" i="8"/>
  <c r="S58" i="8" s="1"/>
  <c r="S59" i="8" s="1"/>
  <c r="T24" i="8"/>
  <c r="O41" i="8"/>
  <c r="P28" i="8"/>
  <c r="O55" i="5"/>
  <c r="O57" i="5" s="1"/>
  <c r="O35" i="5"/>
  <c r="O48" i="5" s="1"/>
  <c r="P29" i="5"/>
  <c r="Q16" i="5"/>
  <c r="Q24" i="5" s="1"/>
  <c r="P43" i="5"/>
  <c r="P46" i="5" s="1"/>
  <c r="P47" i="5" s="1"/>
  <c r="Q12" i="5"/>
  <c r="O55" i="4"/>
  <c r="O57" i="4" s="1"/>
  <c r="O35" i="4"/>
  <c r="O48" i="4" s="1"/>
  <c r="P43" i="4"/>
  <c r="P46" i="4" s="1"/>
  <c r="P47" i="4" s="1"/>
  <c r="Q12" i="4"/>
  <c r="P29" i="4"/>
  <c r="Q16" i="4"/>
  <c r="Q24" i="4" s="1"/>
  <c r="J53" i="8" l="1"/>
  <c r="AA43" i="8"/>
  <c r="Z46" i="8"/>
  <c r="Y57" i="8"/>
  <c r="O67" i="8"/>
  <c r="O47" i="8"/>
  <c r="O60" i="8" s="1"/>
  <c r="T55" i="8"/>
  <c r="T58" i="8" s="1"/>
  <c r="T59" i="8" s="1"/>
  <c r="U24" i="8"/>
  <c r="P36" i="8"/>
  <c r="Q29" i="5"/>
  <c r="R16" i="5"/>
  <c r="R24" i="5" s="1"/>
  <c r="R29" i="5" s="1"/>
  <c r="P55" i="5"/>
  <c r="P57" i="5" s="1"/>
  <c r="P35" i="5"/>
  <c r="P48" i="5" s="1"/>
  <c r="R12" i="5"/>
  <c r="R43" i="5" s="1"/>
  <c r="R46" i="5" s="1"/>
  <c r="R47" i="5" s="1"/>
  <c r="Q43" i="5"/>
  <c r="Q46" i="5" s="1"/>
  <c r="Q47" i="5" s="1"/>
  <c r="R16" i="4"/>
  <c r="R24" i="4" s="1"/>
  <c r="R29" i="4" s="1"/>
  <c r="Q29" i="4"/>
  <c r="P55" i="4"/>
  <c r="P57" i="4" s="1"/>
  <c r="P35" i="4"/>
  <c r="P48" i="4" s="1"/>
  <c r="Q43" i="4"/>
  <c r="Q46" i="4" s="1"/>
  <c r="Q47" i="4" s="1"/>
  <c r="R12" i="4"/>
  <c r="R43" i="4" s="1"/>
  <c r="R46" i="4" s="1"/>
  <c r="R47" i="4" s="1"/>
  <c r="O44" i="2"/>
  <c r="H44" i="2"/>
  <c r="J44" i="2"/>
  <c r="AB43" i="8" l="1"/>
  <c r="AA46" i="8"/>
  <c r="Z57" i="8"/>
  <c r="Q28" i="8"/>
  <c r="P41" i="8"/>
  <c r="V24" i="8"/>
  <c r="U55" i="8"/>
  <c r="U58" i="8" s="1"/>
  <c r="U59" i="8" s="1"/>
  <c r="R55" i="5"/>
  <c r="R57" i="5" s="1"/>
  <c r="R35" i="5"/>
  <c r="R48" i="5" s="1"/>
  <c r="Q55" i="5"/>
  <c r="Q57" i="5" s="1"/>
  <c r="Q35" i="5"/>
  <c r="Q48" i="5" s="1"/>
  <c r="Q55" i="4"/>
  <c r="Q57" i="4" s="1"/>
  <c r="Q35" i="4"/>
  <c r="Q48" i="4" s="1"/>
  <c r="R55" i="4"/>
  <c r="R57" i="4" s="1"/>
  <c r="R35" i="4"/>
  <c r="R48" i="4" s="1"/>
  <c r="L44" i="2"/>
  <c r="O49" i="2"/>
  <c r="G42" i="2"/>
  <c r="G43" i="2" s="1"/>
  <c r="K42" i="2"/>
  <c r="G51" i="2"/>
  <c r="G52" i="2" s="1"/>
  <c r="P51" i="2"/>
  <c r="Q42" i="2"/>
  <c r="I51" i="2"/>
  <c r="J42" i="2"/>
  <c r="O42" i="2"/>
  <c r="N51" i="2"/>
  <c r="H42" i="2"/>
  <c r="M42" i="2"/>
  <c r="L42" i="2"/>
  <c r="R42" i="2"/>
  <c r="L51" i="2"/>
  <c r="R51" i="2"/>
  <c r="Q51" i="2"/>
  <c r="O51" i="2"/>
  <c r="P42" i="2"/>
  <c r="K51" i="2"/>
  <c r="J51" i="2"/>
  <c r="H51" i="2"/>
  <c r="I42" i="2"/>
  <c r="M51" i="2"/>
  <c r="N42" i="2"/>
  <c r="P44" i="2"/>
  <c r="M14" i="2"/>
  <c r="M64" i="2" s="1"/>
  <c r="K44" i="2"/>
  <c r="N49" i="2"/>
  <c r="Q44" i="2"/>
  <c r="K6" i="2"/>
  <c r="I44" i="2"/>
  <c r="O18" i="2"/>
  <c r="G44" i="2"/>
  <c r="G45" i="2" s="1"/>
  <c r="H45" i="2" s="1"/>
  <c r="G49" i="2"/>
  <c r="G50" i="2" s="1"/>
  <c r="G53" i="2" s="1"/>
  <c r="G54" i="2" s="1"/>
  <c r="P6" i="2"/>
  <c r="L14" i="2"/>
  <c r="L64" i="2" s="1"/>
  <c r="J49" i="2"/>
  <c r="N6" i="2"/>
  <c r="N44" i="2"/>
  <c r="P49" i="2"/>
  <c r="R44" i="2"/>
  <c r="M44" i="2"/>
  <c r="H6" i="2"/>
  <c r="H63" i="2" s="1"/>
  <c r="H65" i="2" s="1"/>
  <c r="Q56" i="2"/>
  <c r="M56" i="2"/>
  <c r="L56" i="2"/>
  <c r="J56" i="2"/>
  <c r="H56" i="2"/>
  <c r="K56" i="2"/>
  <c r="N56" i="2"/>
  <c r="P56" i="2"/>
  <c r="I56" i="2"/>
  <c r="R56" i="2"/>
  <c r="O56" i="2"/>
  <c r="R49" i="2"/>
  <c r="Q49" i="2"/>
  <c r="M49" i="2"/>
  <c r="I49" i="2"/>
  <c r="L49" i="2"/>
  <c r="H49" i="2"/>
  <c r="K49" i="2"/>
  <c r="G56" i="2"/>
  <c r="G57" i="2" s="1"/>
  <c r="H9" i="2"/>
  <c r="K18" i="2"/>
  <c r="AC43" i="8" l="1"/>
  <c r="AB46" i="8"/>
  <c r="AA57" i="8"/>
  <c r="P47" i="8"/>
  <c r="P60" i="8" s="1"/>
  <c r="P67" i="8"/>
  <c r="V55" i="8"/>
  <c r="V58" i="8" s="1"/>
  <c r="V59" i="8" s="1"/>
  <c r="W24" i="8"/>
  <c r="Q36" i="8"/>
  <c r="K63" i="2"/>
  <c r="K7" i="2"/>
  <c r="K9" i="2" s="1"/>
  <c r="N63" i="2"/>
  <c r="N7" i="2"/>
  <c r="N9" i="2" s="1"/>
  <c r="P63" i="2"/>
  <c r="P7" i="2"/>
  <c r="P9" i="2" s="1"/>
  <c r="P10" i="2" s="1"/>
  <c r="J6" i="2"/>
  <c r="M18" i="2"/>
  <c r="M68" i="2" s="1"/>
  <c r="G9" i="2"/>
  <c r="H57" i="2"/>
  <c r="H52" i="2"/>
  <c r="I52" i="2" s="1"/>
  <c r="J52" i="2" s="1"/>
  <c r="K52" i="2" s="1"/>
  <c r="L52" i="2" s="1"/>
  <c r="M52" i="2" s="1"/>
  <c r="N52" i="2" s="1"/>
  <c r="O52" i="2" s="1"/>
  <c r="P52" i="2" s="1"/>
  <c r="Q52" i="2" s="1"/>
  <c r="R52" i="2" s="1"/>
  <c r="H50" i="2"/>
  <c r="K14" i="2"/>
  <c r="K64" i="2" s="1"/>
  <c r="K65" i="2" s="1"/>
  <c r="L18" i="2"/>
  <c r="L68" i="2" s="1"/>
  <c r="H14" i="2"/>
  <c r="H64" i="2" s="1"/>
  <c r="H43" i="2"/>
  <c r="H46" i="2" s="1"/>
  <c r="I45" i="2"/>
  <c r="J45" i="2" s="1"/>
  <c r="K45" i="2" s="1"/>
  <c r="L45" i="2" s="1"/>
  <c r="M45" i="2" s="1"/>
  <c r="N45" i="2" s="1"/>
  <c r="O45" i="2" s="1"/>
  <c r="P45" i="2" s="1"/>
  <c r="Q45" i="2" s="1"/>
  <c r="R45" i="2" s="1"/>
  <c r="Q6" i="2"/>
  <c r="Q7" i="2" s="1"/>
  <c r="Q9" i="2" s="1"/>
  <c r="H18" i="2"/>
  <c r="G46" i="2"/>
  <c r="O6" i="2"/>
  <c r="O14" i="2"/>
  <c r="O64" i="2" s="1"/>
  <c r="F13" i="2"/>
  <c r="I6" i="2"/>
  <c r="I7" i="2" s="1"/>
  <c r="I9" i="2" s="1"/>
  <c r="Q14" i="2"/>
  <c r="Q64" i="2" s="1"/>
  <c r="F4" i="2"/>
  <c r="R6" i="2"/>
  <c r="R7" i="2" s="1"/>
  <c r="R9" i="2" s="1"/>
  <c r="P14" i="2"/>
  <c r="P64" i="2" s="1"/>
  <c r="Q18" i="2"/>
  <c r="R18" i="2"/>
  <c r="F3" i="2"/>
  <c r="G6" i="2"/>
  <c r="F21" i="2"/>
  <c r="F20" i="2"/>
  <c r="P18" i="2"/>
  <c r="J18" i="2"/>
  <c r="G18" i="2"/>
  <c r="F5" i="2"/>
  <c r="R14" i="2"/>
  <c r="R64" i="2" s="1"/>
  <c r="I14" i="2"/>
  <c r="I64" i="2" s="1"/>
  <c r="F12" i="2"/>
  <c r="L6" i="2"/>
  <c r="L7" i="2" s="1"/>
  <c r="L9" i="2" s="1"/>
  <c r="F22" i="2"/>
  <c r="N18" i="2"/>
  <c r="F8" i="2"/>
  <c r="I18" i="2"/>
  <c r="G14" i="2"/>
  <c r="G64" i="2" s="1"/>
  <c r="N14" i="2"/>
  <c r="N64" i="2" s="1"/>
  <c r="N65" i="2" s="1"/>
  <c r="M6" i="2"/>
  <c r="M7" i="2" s="1"/>
  <c r="M9" i="2" s="1"/>
  <c r="H10" i="2"/>
  <c r="N10" i="2"/>
  <c r="F11" i="2"/>
  <c r="J14" i="2"/>
  <c r="J64" i="2" s="1"/>
  <c r="F16" i="2"/>
  <c r="F17" i="2"/>
  <c r="K10" i="2"/>
  <c r="AD43" i="8" l="1"/>
  <c r="AC46" i="8"/>
  <c r="W55" i="8"/>
  <c r="I55" i="8" s="1"/>
  <c r="I58" i="8" s="1"/>
  <c r="I59" i="8" s="1"/>
  <c r="X24" i="8"/>
  <c r="AB57" i="8"/>
  <c r="Q41" i="8"/>
  <c r="R28" i="8"/>
  <c r="R36" i="8" s="1"/>
  <c r="P68" i="2"/>
  <c r="J63" i="2"/>
  <c r="J65" i="2" s="1"/>
  <c r="J7" i="2"/>
  <c r="J9" i="2" s="1"/>
  <c r="J10" i="2" s="1"/>
  <c r="J19" i="2" s="1"/>
  <c r="J23" i="2" s="1"/>
  <c r="J29" i="2" s="1"/>
  <c r="P65" i="2"/>
  <c r="O63" i="2"/>
  <c r="O7" i="2"/>
  <c r="H53" i="2"/>
  <c r="H54" i="2" s="1"/>
  <c r="I50" i="2"/>
  <c r="J50" i="2" s="1"/>
  <c r="Q68" i="2"/>
  <c r="K19" i="2"/>
  <c r="K23" i="2" s="1"/>
  <c r="K29" i="2" s="1"/>
  <c r="K68" i="2"/>
  <c r="M10" i="2"/>
  <c r="M19" i="2" s="1"/>
  <c r="M23" i="2" s="1"/>
  <c r="M29" i="2" s="1"/>
  <c r="M63" i="2"/>
  <c r="M65" i="2" s="1"/>
  <c r="I57" i="2"/>
  <c r="O65" i="2"/>
  <c r="R10" i="2"/>
  <c r="R19" i="2" s="1"/>
  <c r="R23" i="2" s="1"/>
  <c r="R29" i="2" s="1"/>
  <c r="R63" i="2"/>
  <c r="R65" i="2" s="1"/>
  <c r="I68" i="2"/>
  <c r="H68" i="2"/>
  <c r="L10" i="2"/>
  <c r="L19" i="2" s="1"/>
  <c r="L23" i="2" s="1"/>
  <c r="L29" i="2" s="1"/>
  <c r="L63" i="2"/>
  <c r="L65" i="2" s="1"/>
  <c r="G10" i="2"/>
  <c r="G19" i="2" s="1"/>
  <c r="G23" i="2" s="1"/>
  <c r="G63" i="2"/>
  <c r="G65" i="2" s="1"/>
  <c r="Q10" i="2"/>
  <c r="Q19" i="2" s="1"/>
  <c r="Q23" i="2" s="1"/>
  <c r="Q29" i="2" s="1"/>
  <c r="Q63" i="2"/>
  <c r="Q65" i="2" s="1"/>
  <c r="O68" i="2"/>
  <c r="G68" i="2"/>
  <c r="N68" i="2"/>
  <c r="I10" i="2"/>
  <c r="I19" i="2" s="1"/>
  <c r="I23" i="2" s="1"/>
  <c r="I29" i="2" s="1"/>
  <c r="I63" i="2"/>
  <c r="I65" i="2" s="1"/>
  <c r="J68" i="2"/>
  <c r="R68" i="2"/>
  <c r="I43" i="2"/>
  <c r="J43" i="2" s="1"/>
  <c r="H19" i="2"/>
  <c r="H23" i="2" s="1"/>
  <c r="H29" i="2" s="1"/>
  <c r="F14" i="2"/>
  <c r="P19" i="2"/>
  <c r="P23" i="2" s="1"/>
  <c r="P29" i="2" s="1"/>
  <c r="F6" i="2"/>
  <c r="N19" i="2"/>
  <c r="N23" i="2" s="1"/>
  <c r="N29" i="2" s="1"/>
  <c r="F18" i="2"/>
  <c r="AE43" i="8" l="1"/>
  <c r="AD46" i="8"/>
  <c r="W58" i="8"/>
  <c r="W59" i="8" s="1"/>
  <c r="Y24" i="8"/>
  <c r="X55" i="8"/>
  <c r="X58" i="8" s="1"/>
  <c r="X59" i="8" s="1"/>
  <c r="AC57" i="8"/>
  <c r="Q67" i="8"/>
  <c r="Q47" i="8"/>
  <c r="Q60" i="8" s="1"/>
  <c r="R41" i="8"/>
  <c r="S28" i="8"/>
  <c r="S36" i="8" s="1"/>
  <c r="I53" i="2"/>
  <c r="I54" i="2" s="1"/>
  <c r="I46" i="2"/>
  <c r="F7" i="2"/>
  <c r="F9" i="2" s="1"/>
  <c r="F10" i="2" s="1"/>
  <c r="F19" i="2" s="1"/>
  <c r="F23" i="2" s="1"/>
  <c r="F24" i="2" s="1"/>
  <c r="O9" i="2"/>
  <c r="O10" i="2" s="1"/>
  <c r="O19" i="2" s="1"/>
  <c r="O23" i="2" s="1"/>
  <c r="O29" i="2" s="1"/>
  <c r="G29" i="2"/>
  <c r="G36" i="2" s="1"/>
  <c r="G41" i="2" s="1"/>
  <c r="G24" i="2"/>
  <c r="G55" i="2" s="1"/>
  <c r="G58" i="2" s="1"/>
  <c r="G59" i="2" s="1"/>
  <c r="J57" i="2"/>
  <c r="K50" i="2"/>
  <c r="J53" i="2"/>
  <c r="J54" i="2" s="1"/>
  <c r="K43" i="2"/>
  <c r="J46" i="2"/>
  <c r="AF43" i="8" l="1"/>
  <c r="AE46" i="8"/>
  <c r="Z24" i="8"/>
  <c r="Y55" i="8"/>
  <c r="Y58" i="8" s="1"/>
  <c r="Y59" i="8" s="1"/>
  <c r="AD57" i="8"/>
  <c r="S41" i="8"/>
  <c r="T28" i="8"/>
  <c r="T36" i="8" s="1"/>
  <c r="R67" i="8"/>
  <c r="R47" i="8"/>
  <c r="R60" i="8" s="1"/>
  <c r="H24" i="2"/>
  <c r="I24" i="2" s="1"/>
  <c r="G47" i="2"/>
  <c r="G60" i="2" s="1"/>
  <c r="G67" i="2"/>
  <c r="G69" i="2" s="1"/>
  <c r="H28" i="2"/>
  <c r="H36" i="2" s="1"/>
  <c r="I28" i="2" s="1"/>
  <c r="I36" i="2" s="1"/>
  <c r="K57" i="2"/>
  <c r="L50" i="2"/>
  <c r="K53" i="2"/>
  <c r="K54" i="2" s="1"/>
  <c r="L43" i="2"/>
  <c r="K46" i="2"/>
  <c r="AG43" i="8" l="1"/>
  <c r="AF46" i="8"/>
  <c r="AA24" i="8"/>
  <c r="Z55" i="8"/>
  <c r="Z58" i="8" s="1"/>
  <c r="Z59" i="8" s="1"/>
  <c r="AE57" i="8"/>
  <c r="T41" i="8"/>
  <c r="U28" i="8"/>
  <c r="U36" i="8" s="1"/>
  <c r="S67" i="8"/>
  <c r="S47" i="8"/>
  <c r="S60" i="8" s="1"/>
  <c r="H55" i="2"/>
  <c r="H58" i="2" s="1"/>
  <c r="H59" i="2" s="1"/>
  <c r="H41" i="2"/>
  <c r="H47" i="2" s="1"/>
  <c r="L57" i="2"/>
  <c r="J24" i="2"/>
  <c r="I55" i="2"/>
  <c r="I58" i="2" s="1"/>
  <c r="I59" i="2" s="1"/>
  <c r="M50" i="2"/>
  <c r="L53" i="2"/>
  <c r="L54" i="2" s="1"/>
  <c r="M43" i="2"/>
  <c r="L46" i="2"/>
  <c r="J28" i="2"/>
  <c r="J36" i="2" s="1"/>
  <c r="I41" i="2"/>
  <c r="AH43" i="8" l="1"/>
  <c r="AG46" i="8"/>
  <c r="AB24" i="8"/>
  <c r="AA55" i="8"/>
  <c r="AA58" i="8" s="1"/>
  <c r="AA59" i="8" s="1"/>
  <c r="AF57" i="8"/>
  <c r="V28" i="8"/>
  <c r="V36" i="8" s="1"/>
  <c r="U41" i="8"/>
  <c r="T67" i="8"/>
  <c r="T47" i="8"/>
  <c r="T60" i="8" s="1"/>
  <c r="H60" i="2"/>
  <c r="H67" i="2"/>
  <c r="H69" i="2" s="1"/>
  <c r="I47" i="2"/>
  <c r="I60" i="2" s="1"/>
  <c r="I67" i="2"/>
  <c r="I69" i="2" s="1"/>
  <c r="M57" i="2"/>
  <c r="K24" i="2"/>
  <c r="J55" i="2"/>
  <c r="J58" i="2" s="1"/>
  <c r="J59" i="2" s="1"/>
  <c r="N50" i="2"/>
  <c r="M53" i="2"/>
  <c r="M54" i="2" s="1"/>
  <c r="N43" i="2"/>
  <c r="M46" i="2"/>
  <c r="K28" i="2"/>
  <c r="K36" i="2" s="1"/>
  <c r="J41" i="2"/>
  <c r="AI43" i="8" l="1"/>
  <c r="AH46" i="8"/>
  <c r="AC24" i="8"/>
  <c r="AB55" i="8"/>
  <c r="AB58" i="8" s="1"/>
  <c r="AB59" i="8" s="1"/>
  <c r="AG57" i="8"/>
  <c r="V41" i="8"/>
  <c r="W28" i="8"/>
  <c r="I28" i="8" s="1"/>
  <c r="U67" i="8"/>
  <c r="U47" i="8"/>
  <c r="U60" i="8" s="1"/>
  <c r="J47" i="2"/>
  <c r="J60" i="2" s="1"/>
  <c r="J67" i="2"/>
  <c r="J69" i="2" s="1"/>
  <c r="N57" i="2"/>
  <c r="L24" i="2"/>
  <c r="K55" i="2"/>
  <c r="K58" i="2" s="1"/>
  <c r="K59" i="2" s="1"/>
  <c r="O50" i="2"/>
  <c r="N53" i="2"/>
  <c r="N54" i="2" s="1"/>
  <c r="O43" i="2"/>
  <c r="N46" i="2"/>
  <c r="L28" i="2"/>
  <c r="L36" i="2" s="1"/>
  <c r="K41" i="2"/>
  <c r="AJ43" i="8" l="1"/>
  <c r="AI46" i="8"/>
  <c r="J46" i="8" s="1"/>
  <c r="J43" i="8"/>
  <c r="AD24" i="8"/>
  <c r="AC55" i="8"/>
  <c r="AC58" i="8" s="1"/>
  <c r="AC59" i="8" s="1"/>
  <c r="AH57" i="8"/>
  <c r="W36" i="8"/>
  <c r="V47" i="8"/>
  <c r="V60" i="8" s="1"/>
  <c r="V67" i="8"/>
  <c r="V69" i="8" s="1"/>
  <c r="K47" i="2"/>
  <c r="K60" i="2" s="1"/>
  <c r="K67" i="2"/>
  <c r="K69" i="2" s="1"/>
  <c r="O57" i="2"/>
  <c r="M24" i="2"/>
  <c r="L55" i="2"/>
  <c r="L58" i="2" s="1"/>
  <c r="L59" i="2" s="1"/>
  <c r="P50" i="2"/>
  <c r="O53" i="2"/>
  <c r="O54" i="2" s="1"/>
  <c r="P43" i="2"/>
  <c r="O46" i="2"/>
  <c r="M28" i="2"/>
  <c r="M36" i="2" s="1"/>
  <c r="L41" i="2"/>
  <c r="AK43" i="8" l="1"/>
  <c r="AJ46" i="8"/>
  <c r="X28" i="8"/>
  <c r="X36" i="8" s="1"/>
  <c r="Y28" i="8" s="1"/>
  <c r="I36" i="8"/>
  <c r="AE24" i="8"/>
  <c r="AF24" i="8" s="1"/>
  <c r="AD55" i="8"/>
  <c r="AD58" i="8" s="1"/>
  <c r="AD59" i="8" s="1"/>
  <c r="AI57" i="8"/>
  <c r="W41" i="8"/>
  <c r="P57" i="2"/>
  <c r="L47" i="2"/>
  <c r="L60" i="2" s="1"/>
  <c r="L67" i="2"/>
  <c r="L69" i="2" s="1"/>
  <c r="N24" i="2"/>
  <c r="M55" i="2"/>
  <c r="M58" i="2" s="1"/>
  <c r="M59" i="2" s="1"/>
  <c r="Q50" i="2"/>
  <c r="P53" i="2"/>
  <c r="P54" i="2" s="1"/>
  <c r="Q43" i="2"/>
  <c r="P46" i="2"/>
  <c r="N28" i="2"/>
  <c r="N36" i="2" s="1"/>
  <c r="M41" i="2"/>
  <c r="AL43" i="8" l="1"/>
  <c r="AK46" i="8"/>
  <c r="X41" i="8"/>
  <c r="X47" i="8" s="1"/>
  <c r="X60" i="8" s="1"/>
  <c r="AE55" i="8"/>
  <c r="AE58" i="8" s="1"/>
  <c r="AE59" i="8" s="1"/>
  <c r="AJ57" i="8"/>
  <c r="J57" i="8"/>
  <c r="Y36" i="8"/>
  <c r="I41" i="8"/>
  <c r="W67" i="8"/>
  <c r="W47" i="8"/>
  <c r="W60" i="8" s="1"/>
  <c r="Q57" i="2"/>
  <c r="M47" i="2"/>
  <c r="M60" i="2" s="1"/>
  <c r="M67" i="2"/>
  <c r="M69" i="2" s="1"/>
  <c r="O24" i="2"/>
  <c r="N55" i="2"/>
  <c r="N58" i="2" s="1"/>
  <c r="N59" i="2" s="1"/>
  <c r="R50" i="2"/>
  <c r="R53" i="2" s="1"/>
  <c r="R54" i="2" s="1"/>
  <c r="Q53" i="2"/>
  <c r="Q54" i="2" s="1"/>
  <c r="R43" i="2"/>
  <c r="R46" i="2" s="1"/>
  <c r="Q46" i="2"/>
  <c r="O28" i="2"/>
  <c r="O36" i="2" s="1"/>
  <c r="N41" i="2"/>
  <c r="I47" i="8" l="1"/>
  <c r="I60" i="8" s="1"/>
  <c r="AM43" i="8"/>
  <c r="AL46" i="8"/>
  <c r="X67" i="8"/>
  <c r="AG24" i="8"/>
  <c r="AF55" i="8"/>
  <c r="AF58" i="8" s="1"/>
  <c r="AF59" i="8" s="1"/>
  <c r="AK57" i="8"/>
  <c r="Y41" i="8"/>
  <c r="Z28" i="8"/>
  <c r="N47" i="2"/>
  <c r="N60" i="2" s="1"/>
  <c r="N67" i="2"/>
  <c r="N69" i="2" s="1"/>
  <c r="R57" i="2"/>
  <c r="P24" i="2"/>
  <c r="O55" i="2"/>
  <c r="O58" i="2" s="1"/>
  <c r="O59" i="2" s="1"/>
  <c r="P28" i="2"/>
  <c r="P36" i="2" s="1"/>
  <c r="O41" i="2"/>
  <c r="AN43" i="8" l="1"/>
  <c r="AM46" i="8"/>
  <c r="AH24" i="8"/>
  <c r="AG55" i="8"/>
  <c r="AG58" i="8" s="1"/>
  <c r="AG59" i="8" s="1"/>
  <c r="AL57" i="8"/>
  <c r="Y67" i="8"/>
  <c r="Y47" i="8"/>
  <c r="Y60" i="8" s="1"/>
  <c r="Z36" i="8"/>
  <c r="O47" i="2"/>
  <c r="O60" i="2" s="1"/>
  <c r="O67" i="2"/>
  <c r="O69" i="2" s="1"/>
  <c r="Q24" i="2"/>
  <c r="P55" i="2"/>
  <c r="P58" i="2" s="1"/>
  <c r="P59" i="2" s="1"/>
  <c r="Q28" i="2"/>
  <c r="Q36" i="2" s="1"/>
  <c r="P41" i="2"/>
  <c r="AO43" i="8" l="1"/>
  <c r="AN46" i="8"/>
  <c r="AI24" i="8"/>
  <c r="AH55" i="8"/>
  <c r="AH58" i="8" s="1"/>
  <c r="AH59" i="8" s="1"/>
  <c r="AM57" i="8"/>
  <c r="AA28" i="8"/>
  <c r="Z41" i="8"/>
  <c r="P47" i="2"/>
  <c r="P60" i="2" s="1"/>
  <c r="P67" i="2"/>
  <c r="P69" i="2" s="1"/>
  <c r="R24" i="2"/>
  <c r="R55" i="2" s="1"/>
  <c r="R58" i="2" s="1"/>
  <c r="R59" i="2" s="1"/>
  <c r="Q55" i="2"/>
  <c r="Q58" i="2" s="1"/>
  <c r="Q59" i="2" s="1"/>
  <c r="R28" i="2"/>
  <c r="R36" i="2" s="1"/>
  <c r="R41" i="2" s="1"/>
  <c r="Q41" i="2"/>
  <c r="AP43" i="8" l="1"/>
  <c r="AO46" i="8"/>
  <c r="AJ24" i="8"/>
  <c r="AI55" i="8"/>
  <c r="AN57" i="8"/>
  <c r="Z47" i="8"/>
  <c r="Z60" i="8" s="1"/>
  <c r="Z67" i="8"/>
  <c r="AA36" i="8"/>
  <c r="R47" i="2"/>
  <c r="R60" i="2" s="1"/>
  <c r="R67" i="2"/>
  <c r="R69" i="2" s="1"/>
  <c r="Q47" i="2"/>
  <c r="Q60" i="2" s="1"/>
  <c r="Q67" i="2"/>
  <c r="Q69" i="2" s="1"/>
  <c r="AQ43" i="8" l="1"/>
  <c r="AP46" i="8"/>
  <c r="J55" i="8"/>
  <c r="J58" i="8" s="1"/>
  <c r="J59" i="8" s="1"/>
  <c r="AI58" i="8"/>
  <c r="AI59" i="8" s="1"/>
  <c r="AK24" i="8"/>
  <c r="AJ55" i="8"/>
  <c r="AJ58" i="8" s="1"/>
  <c r="AJ59" i="8" s="1"/>
  <c r="AO57" i="8"/>
  <c r="AB28" i="8"/>
  <c r="AA41" i="8"/>
  <c r="AR43" i="8" l="1"/>
  <c r="AQ46" i="8"/>
  <c r="AL24" i="8"/>
  <c r="AK55" i="8"/>
  <c r="AK58" i="8" s="1"/>
  <c r="AK59" i="8" s="1"/>
  <c r="AP57" i="8"/>
  <c r="AA67" i="8"/>
  <c r="AA47" i="8"/>
  <c r="AA60" i="8" s="1"/>
  <c r="AB36" i="8"/>
  <c r="F3" i="6"/>
  <c r="F5" i="6" s="1"/>
  <c r="F8" i="6" s="1"/>
  <c r="F11" i="6" s="1"/>
  <c r="F12" i="6" s="1"/>
  <c r="M51" i="6"/>
  <c r="M53" i="6" s="1"/>
  <c r="M5" i="6"/>
  <c r="M8" i="6" s="1"/>
  <c r="M11" i="6" s="1"/>
  <c r="AS43" i="8" l="1"/>
  <c r="AR46" i="8"/>
  <c r="AM24" i="8"/>
  <c r="AL55" i="8"/>
  <c r="AL58" i="8" s="1"/>
  <c r="AL59" i="8" s="1"/>
  <c r="AQ57" i="8"/>
  <c r="AC28" i="8"/>
  <c r="AB41" i="8"/>
  <c r="M12" i="6"/>
  <c r="M17" i="6"/>
  <c r="M24" i="6" s="1"/>
  <c r="M59" i="6"/>
  <c r="M61" i="6" s="1"/>
  <c r="N59" i="6"/>
  <c r="N61" i="6" s="1"/>
  <c r="AT43" i="8" l="1"/>
  <c r="AS46" i="8"/>
  <c r="AN24" i="8"/>
  <c r="AM55" i="8"/>
  <c r="AM58" i="8" s="1"/>
  <c r="AM59" i="8" s="1"/>
  <c r="AR57" i="8"/>
  <c r="AB47" i="8"/>
  <c r="AB60" i="8" s="1"/>
  <c r="AB67" i="8"/>
  <c r="AC36" i="8"/>
  <c r="N16" i="6"/>
  <c r="N24" i="6" s="1"/>
  <c r="M29" i="6"/>
  <c r="N12" i="6"/>
  <c r="M43" i="6"/>
  <c r="M46" i="6" s="1"/>
  <c r="M47" i="6" s="1"/>
  <c r="AU43" i="8" l="1"/>
  <c r="AT46" i="8"/>
  <c r="AO24" i="8"/>
  <c r="AN55" i="8"/>
  <c r="AN58" i="8" s="1"/>
  <c r="AN59" i="8" s="1"/>
  <c r="AS57" i="8"/>
  <c r="AC41" i="8"/>
  <c r="AD28" i="8"/>
  <c r="AD36" i="8" s="1"/>
  <c r="M55" i="6"/>
  <c r="M57" i="6" s="1"/>
  <c r="M35" i="6"/>
  <c r="M48" i="6" s="1"/>
  <c r="N43" i="6"/>
  <c r="N46" i="6" s="1"/>
  <c r="N47" i="6" s="1"/>
  <c r="O12" i="6"/>
  <c r="O16" i="6"/>
  <c r="O24" i="6" s="1"/>
  <c r="N29" i="6"/>
  <c r="AU46" i="8" l="1"/>
  <c r="K46" i="8" s="1"/>
  <c r="K43" i="8"/>
  <c r="AP24" i="8"/>
  <c r="AO55" i="8"/>
  <c r="AO58" i="8" s="1"/>
  <c r="AO59" i="8" s="1"/>
  <c r="AT57" i="8"/>
  <c r="AE28" i="8"/>
  <c r="AE36" i="8" s="1"/>
  <c r="AD41" i="8"/>
  <c r="AC67" i="8"/>
  <c r="AC47" i="8"/>
  <c r="AC60" i="8" s="1"/>
  <c r="P12" i="6"/>
  <c r="O43" i="6"/>
  <c r="O46" i="6" s="1"/>
  <c r="O47" i="6" s="1"/>
  <c r="N55" i="6"/>
  <c r="N57" i="6" s="1"/>
  <c r="N35" i="6"/>
  <c r="N48" i="6" s="1"/>
  <c r="P16" i="6"/>
  <c r="P24" i="6" s="1"/>
  <c r="O29" i="6"/>
  <c r="AQ24" i="8" l="1"/>
  <c r="AP55" i="8"/>
  <c r="AP58" i="8" s="1"/>
  <c r="AP59" i="8" s="1"/>
  <c r="AU57" i="8"/>
  <c r="AD47" i="8"/>
  <c r="AD60" i="8" s="1"/>
  <c r="AD67" i="8"/>
  <c r="AE41" i="8"/>
  <c r="AF28" i="8"/>
  <c r="AF36" i="8" s="1"/>
  <c r="P29" i="6"/>
  <c r="Q16" i="6"/>
  <c r="Q24" i="6" s="1"/>
  <c r="O35" i="6"/>
  <c r="O48" i="6" s="1"/>
  <c r="O55" i="6"/>
  <c r="O57" i="6" s="1"/>
  <c r="Q12" i="6"/>
  <c r="P43" i="6"/>
  <c r="P46" i="6" s="1"/>
  <c r="P47" i="6" s="1"/>
  <c r="AR24" i="8" l="1"/>
  <c r="AQ55" i="8"/>
  <c r="AQ58" i="8" s="1"/>
  <c r="AQ59" i="8" s="1"/>
  <c r="K57" i="8"/>
  <c r="AF41" i="8"/>
  <c r="AG28" i="8"/>
  <c r="AG36" i="8" s="1"/>
  <c r="AE67" i="8"/>
  <c r="AE47" i="8"/>
  <c r="AE60" i="8" s="1"/>
  <c r="R12" i="6"/>
  <c r="R43" i="6" s="1"/>
  <c r="R46" i="6" s="1"/>
  <c r="R47" i="6" s="1"/>
  <c r="Q43" i="6"/>
  <c r="Q46" i="6" s="1"/>
  <c r="Q47" i="6" s="1"/>
  <c r="R16" i="6"/>
  <c r="R24" i="6" s="1"/>
  <c r="R29" i="6" s="1"/>
  <c r="Q29" i="6"/>
  <c r="P35" i="6"/>
  <c r="P48" i="6" s="1"/>
  <c r="P55" i="6"/>
  <c r="P57" i="6" s="1"/>
  <c r="AS24" i="8" l="1"/>
  <c r="AR55" i="8"/>
  <c r="AR58" i="8" s="1"/>
  <c r="AR59" i="8" s="1"/>
  <c r="AH28" i="8"/>
  <c r="AH36" i="8" s="1"/>
  <c r="AG41" i="8"/>
  <c r="AF67" i="8"/>
  <c r="AF47" i="8"/>
  <c r="AF60" i="8" s="1"/>
  <c r="Q35" i="6"/>
  <c r="Q48" i="6" s="1"/>
  <c r="Q55" i="6"/>
  <c r="Q57" i="6" s="1"/>
  <c r="R55" i="6"/>
  <c r="R57" i="6" s="1"/>
  <c r="R35" i="6"/>
  <c r="R48" i="6" s="1"/>
  <c r="AT24" i="8" l="1"/>
  <c r="AS55" i="8"/>
  <c r="AS58" i="8" s="1"/>
  <c r="AS59" i="8" s="1"/>
  <c r="AG67" i="8"/>
  <c r="AG47" i="8"/>
  <c r="AG60" i="8" s="1"/>
  <c r="AI28" i="8"/>
  <c r="J28" i="8" s="1"/>
  <c r="AH41" i="8"/>
  <c r="AU24" i="8" l="1"/>
  <c r="AU55" i="8" s="1"/>
  <c r="AT55" i="8"/>
  <c r="AT58" i="8" s="1"/>
  <c r="AT59" i="8" s="1"/>
  <c r="AH47" i="8"/>
  <c r="AH60" i="8" s="1"/>
  <c r="AH67" i="8"/>
  <c r="AI36" i="8"/>
  <c r="J36" i="8" s="1"/>
  <c r="K55" i="8" l="1"/>
  <c r="K58" i="8" s="1"/>
  <c r="K59" i="8" s="1"/>
  <c r="AU58" i="8"/>
  <c r="AU59" i="8" s="1"/>
  <c r="AJ28" i="8"/>
  <c r="AI41" i="8"/>
  <c r="AI47" i="8" l="1"/>
  <c r="AI60" i="8" s="1"/>
  <c r="AI67" i="8"/>
  <c r="J41" i="8"/>
  <c r="AJ36" i="8"/>
  <c r="J47" i="8" l="1"/>
  <c r="J60" i="8" s="1"/>
  <c r="AK28" i="8"/>
  <c r="AJ41" i="8"/>
  <c r="AJ67" i="8" l="1"/>
  <c r="AJ47" i="8"/>
  <c r="AJ60" i="8" s="1"/>
  <c r="AK36" i="8"/>
  <c r="AK41" i="8" l="1"/>
  <c r="AL28" i="8"/>
  <c r="AL36" i="8" l="1"/>
  <c r="AK67" i="8"/>
  <c r="AK47" i="8"/>
  <c r="AK60" i="8" s="1"/>
  <c r="AL41" i="8" l="1"/>
  <c r="AM28" i="8"/>
  <c r="AM36" i="8" l="1"/>
  <c r="AL67" i="8"/>
  <c r="AL47" i="8"/>
  <c r="AL60" i="8" s="1"/>
  <c r="AM41" i="8" l="1"/>
  <c r="AN28" i="8"/>
  <c r="AN36" i="8" l="1"/>
  <c r="AM47" i="8"/>
  <c r="AM60" i="8" s="1"/>
  <c r="AM67" i="8"/>
  <c r="AN41" i="8" l="1"/>
  <c r="AO28" i="8"/>
  <c r="AO36" i="8" s="1"/>
  <c r="AP28" i="8" l="1"/>
  <c r="AP36" i="8" s="1"/>
  <c r="AO41" i="8"/>
  <c r="AN67" i="8"/>
  <c r="AN47" i="8"/>
  <c r="AN60" i="8" s="1"/>
  <c r="AO47" i="8" l="1"/>
  <c r="AO60" i="8" s="1"/>
  <c r="AO67" i="8"/>
  <c r="AP41" i="8"/>
  <c r="AQ28" i="8"/>
  <c r="AQ36" i="8" s="1"/>
  <c r="AP67" i="8" l="1"/>
  <c r="AP47" i="8"/>
  <c r="AP60" i="8" s="1"/>
  <c r="AQ41" i="8"/>
  <c r="AR28" i="8"/>
  <c r="AR36" i="8" s="1"/>
  <c r="AQ47" i="8" l="1"/>
  <c r="AQ60" i="8" s="1"/>
  <c r="AQ67" i="8"/>
  <c r="AS28" i="8"/>
  <c r="AS36" i="8" s="1"/>
  <c r="AR41" i="8"/>
  <c r="AS41" i="8" l="1"/>
  <c r="AT28" i="8"/>
  <c r="AT36" i="8" s="1"/>
  <c r="AR67" i="8"/>
  <c r="AR47" i="8"/>
  <c r="AR60" i="8" s="1"/>
  <c r="AT41" i="8" l="1"/>
  <c r="AU28" i="8"/>
  <c r="K28" i="8" s="1"/>
  <c r="AS67" i="8"/>
  <c r="AS47" i="8"/>
  <c r="AS60" i="8" s="1"/>
  <c r="AU36" i="8" l="1"/>
  <c r="K36" i="8" s="1"/>
  <c r="AT67" i="8"/>
  <c r="AT47" i="8"/>
  <c r="AT60" i="8" s="1"/>
  <c r="AU41" i="8" l="1"/>
  <c r="AU67" i="8" l="1"/>
  <c r="K41" i="8"/>
  <c r="AU47" i="8"/>
  <c r="AU60" i="8" s="1"/>
  <c r="K47" i="8" l="1"/>
  <c r="K60" i="8" s="1"/>
</calcChain>
</file>

<file path=xl/sharedStrings.xml><?xml version="1.0" encoding="utf-8"?>
<sst xmlns="http://schemas.openxmlformats.org/spreadsheetml/2006/main" count="814" uniqueCount="104">
  <si>
    <t>Crédit (octroi)</t>
  </si>
  <si>
    <t>Crédit (remboursement)</t>
  </si>
  <si>
    <t>Description</t>
  </si>
  <si>
    <t>DEP Fonctionnement</t>
  </si>
  <si>
    <t>Compte de résultats</t>
  </si>
  <si>
    <t>JAN</t>
  </si>
  <si>
    <t>FEV</t>
  </si>
  <si>
    <t>MAR</t>
  </si>
  <si>
    <t>AVR</t>
  </si>
  <si>
    <t>MAI</t>
  </si>
  <si>
    <t>JUN</t>
  </si>
  <si>
    <t>JUI</t>
  </si>
  <si>
    <t>AOU</t>
  </si>
  <si>
    <t>SEP</t>
  </si>
  <si>
    <t>OCT</t>
  </si>
  <si>
    <t>NOV</t>
  </si>
  <si>
    <t>DEC</t>
  </si>
  <si>
    <t>MARGE BRUTE</t>
  </si>
  <si>
    <t>S/total salaires</t>
  </si>
  <si>
    <t>S/total fonctionnement</t>
  </si>
  <si>
    <t>RESULTAT MENSUEL</t>
  </si>
  <si>
    <t>Report à nouveau</t>
  </si>
  <si>
    <t>S/total revenus</t>
  </si>
  <si>
    <t>S/total achats</t>
  </si>
  <si>
    <t>REV Haricots frais</t>
  </si>
  <si>
    <t>Total</t>
  </si>
  <si>
    <t>REV Pâte de haricots</t>
  </si>
  <si>
    <t>DEP Emballage</t>
  </si>
  <si>
    <t>DEP Equipe de gestion</t>
  </si>
  <si>
    <t>DEP Loyer</t>
  </si>
  <si>
    <t>Cash-flow</t>
  </si>
  <si>
    <t>Cash début de période</t>
  </si>
  <si>
    <t>Cash fin de période</t>
  </si>
  <si>
    <t>Bilan</t>
  </si>
  <si>
    <t>Bilan Crédit (octroi)</t>
  </si>
  <si>
    <t>Bilan Crédit (remboursement)</t>
  </si>
  <si>
    <t>Bilan Fonds propres (injection)</t>
  </si>
  <si>
    <t>Bilan Fonds propres (dividende)</t>
  </si>
  <si>
    <t>Cash (IN/OUT)</t>
  </si>
  <si>
    <t>Cash IN</t>
  </si>
  <si>
    <t>Cash OUT</t>
  </si>
  <si>
    <t>Bilan Achat équipement</t>
  </si>
  <si>
    <t>DEP Amortissement</t>
  </si>
  <si>
    <t>Bilan Vente équipement</t>
  </si>
  <si>
    <t>L'actif</t>
  </si>
  <si>
    <t>Liquidité</t>
  </si>
  <si>
    <t>Total actif</t>
  </si>
  <si>
    <t>Investissement</t>
  </si>
  <si>
    <t>Immobilisations nettes</t>
  </si>
  <si>
    <t>Cumulé</t>
  </si>
  <si>
    <t>Amortissements</t>
  </si>
  <si>
    <t>Le passif</t>
  </si>
  <si>
    <t>Encours crédit</t>
  </si>
  <si>
    <t>S/total dettes</t>
  </si>
  <si>
    <t>Fonds propres</t>
  </si>
  <si>
    <t>S/total fonds propres</t>
  </si>
  <si>
    <t>Fonds propres (cumulé)</t>
  </si>
  <si>
    <t>Total passif</t>
  </si>
  <si>
    <t>Différence</t>
  </si>
  <si>
    <t>Ratio (salaires / revenus)</t>
  </si>
  <si>
    <t>Les ratios</t>
  </si>
  <si>
    <t>Total liquidités</t>
  </si>
  <si>
    <t>Total fonctionnement</t>
  </si>
  <si>
    <t>Ratio (Fonctionnement / liquidités)</t>
  </si>
  <si>
    <t>REV Haricots secs</t>
  </si>
  <si>
    <t>DEP Equipe de conditonnement</t>
  </si>
  <si>
    <t>DEP Equipe distribution</t>
  </si>
  <si>
    <t>DEP Electricité</t>
  </si>
  <si>
    <t>DEP Frais financier</t>
  </si>
  <si>
    <t>DEP Impôts</t>
  </si>
  <si>
    <t>DEP Haricots (secs)</t>
  </si>
  <si>
    <t>N</t>
  </si>
  <si>
    <t>MARGE OPERATIONNELLE</t>
  </si>
  <si>
    <t>Delta salaires</t>
  </si>
  <si>
    <t>Delta MARGE BRUTE</t>
  </si>
  <si>
    <t>Ratio (D, MARGE BRUTE / D. sal.)</t>
  </si>
  <si>
    <t>Nbr.</t>
  </si>
  <si>
    <t>Prix</t>
  </si>
  <si>
    <t>Montant</t>
  </si>
  <si>
    <t>TOTAL</t>
  </si>
  <si>
    <t>Année 1</t>
  </si>
  <si>
    <t>Année 2</t>
  </si>
  <si>
    <t>Année 3</t>
  </si>
  <si>
    <t>AN 3</t>
  </si>
  <si>
    <t>AN 2</t>
  </si>
  <si>
    <t>AN 1</t>
  </si>
  <si>
    <t>REV Produit ou service 1</t>
  </si>
  <si>
    <t>REV Produit ou service 2</t>
  </si>
  <si>
    <t>REV Produit ou service 3</t>
  </si>
  <si>
    <t>DEP Dépense variable 1</t>
  </si>
  <si>
    <t>DEP Dépense variable 2</t>
  </si>
  <si>
    <t>DEP Salaire(s) du ou des postes B, y compris les charges</t>
  </si>
  <si>
    <t>DEP Salaire(s) du ou des postes A, y compris les charges</t>
  </si>
  <si>
    <t>DEP Salaire(s) du ou des postes C, y compris les charges</t>
  </si>
  <si>
    <t>DEP de fonctionnement 1 (p.ex. loyer)</t>
  </si>
  <si>
    <t>DEP de fonctionnement 2 (p.ex. électricité)</t>
  </si>
  <si>
    <t>DEP de fonctionnement 3 (p.ex. divers)</t>
  </si>
  <si>
    <t>Liste des investissements</t>
  </si>
  <si>
    <t>Conventions graphiques</t>
  </si>
  <si>
    <t>Instructions pour l'utilisation de l'outil Etats financiers</t>
  </si>
  <si>
    <t>5) Reprotégez la feuille et effacez les valeurs copiées</t>
  </si>
  <si>
    <r>
      <t>N</t>
    </r>
    <r>
      <rPr>
        <vertAlign val="superscript"/>
        <sz val="10"/>
        <color theme="1"/>
        <rFont val="Open Sans SemiBold"/>
      </rPr>
      <t>o</t>
    </r>
  </si>
  <si>
    <r>
      <rPr>
        <sz val="12"/>
        <color theme="1"/>
        <rFont val="Open Sans SemiBold"/>
      </rPr>
      <t>Insérer une ligne dans la feuille "Etats financiers (vide)"</t>
    </r>
    <r>
      <rPr>
        <sz val="10"/>
        <color theme="1"/>
        <rFont val="Open Sans"/>
        <family val="2"/>
      </rPr>
      <t xml:space="preserve">
</t>
    </r>
    <r>
      <rPr>
        <sz val="10"/>
        <color theme="1"/>
        <rFont val="Open Sans"/>
      </rPr>
      <t xml:space="preserve">Pour insérer une ligne dans une des 6 zones où il y a des cellules éditables (en jaune):
1) Sélectionez la dernière ligne de la zone.
2) Cliquez avec le bouton de droite de la souris sur la ligne sélectionnée et choisissez "Insérer".
3) La ligne sélectionnée est maintenant la nouvelle ligne, avec le même format mais sans aucune formule.
4) Copiez la ligne juste au-dessous de la nouvelle ligne sur la nouvelle, entière, pour récupérer les formules.
</t>
    </r>
  </si>
  <si>
    <r>
      <rPr>
        <sz val="12"/>
        <color theme="1"/>
        <rFont val="Open Sans SemiBold"/>
      </rPr>
      <t>Protection</t>
    </r>
    <r>
      <rPr>
        <sz val="10"/>
        <color theme="1"/>
        <rFont val="Open Sans"/>
        <family val="2"/>
      </rPr>
      <t xml:space="preserve">
Cette feuille est protégée afin d'éviter que des formules de calcul soient modifiées accidentellement.
Il n'y a pas de mot de passe.
Pour déprotéger la feuille, allez dans le menu "</t>
    </r>
    <r>
      <rPr>
        <sz val="10"/>
        <color theme="1"/>
        <rFont val="Open Sans SemiBold"/>
      </rPr>
      <t>Révision</t>
    </r>
    <r>
      <rPr>
        <sz val="10"/>
        <color theme="1"/>
        <rFont val="Open Sans"/>
        <family val="2"/>
      </rPr>
      <t>" et cliquez sur "</t>
    </r>
    <r>
      <rPr>
        <sz val="10"/>
        <color theme="1"/>
        <rFont val="Open Sans SemiBold"/>
      </rPr>
      <t>Ôter la protection de la feuille</t>
    </r>
    <r>
      <rPr>
        <sz val="10"/>
        <color theme="1"/>
        <rFont val="Open Sans"/>
        <family val="2"/>
      </rPr>
      <t>".
Modifiez ce que vous souhaitez et reprotégez la feuille dans le menu "Révision" et cliquant sur "</t>
    </r>
    <r>
      <rPr>
        <sz val="10"/>
        <color theme="1"/>
        <rFont val="Open Sans SemiBold"/>
      </rPr>
      <t>Protéger la feuille</t>
    </r>
    <r>
      <rPr>
        <sz val="10"/>
        <color theme="1"/>
        <rFont val="Open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</si>
</sst>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_ ;[Red]\-#,##0.0\ "/>
  </numFmts>
  <fonts count="17" x14ac:knownFonts="1">
    <font>
      <sz val="9"/>
      <color theme="1"/>
      <name val="Open Sans"/>
      <family val="2"/>
    </font>
    <font>
      <sz val="10"/>
      <color rgb="FF000000"/>
      <name val="Open Sans"/>
      <family val="2"/>
    </font>
    <font>
      <sz val="10"/>
      <color theme="1"/>
      <name val="Open Sans"/>
      <family val="2"/>
    </font>
    <font>
      <b/>
      <sz val="10"/>
      <color theme="1"/>
      <name val="Open Sans"/>
      <family val="2"/>
    </font>
    <font>
      <sz val="10"/>
      <color rgb="FF0000FF"/>
      <name val="Open Sans"/>
      <family val="2"/>
    </font>
    <font>
      <b/>
      <sz val="10"/>
      <color rgb="FF0000FF"/>
      <name val="Open Sans"/>
      <family val="2"/>
    </font>
    <font>
      <sz val="10"/>
      <color theme="1"/>
      <name val="Open Sans SemiBold"/>
    </font>
    <font>
      <sz val="12"/>
      <color theme="1"/>
      <name val="Open Sans SemiBold"/>
    </font>
    <font>
      <sz val="10"/>
      <color theme="1"/>
      <name val="Open Sans Medium"/>
    </font>
    <font>
      <sz val="14"/>
      <color theme="1"/>
      <name val="Open Sans SemiBold"/>
    </font>
    <font>
      <sz val="10"/>
      <color theme="1"/>
      <name val="Open Sans"/>
    </font>
    <font>
      <b/>
      <sz val="10"/>
      <color theme="1"/>
      <name val="Open Sans SemiBold"/>
    </font>
    <font>
      <vertAlign val="superscript"/>
      <sz val="10"/>
      <color theme="1"/>
      <name val="Open Sans SemiBold"/>
    </font>
    <font>
      <sz val="10"/>
      <color rgb="FF0000FF"/>
      <name val="Open Sans Medium"/>
    </font>
    <font>
      <sz val="10"/>
      <color rgb="FF0000FF"/>
      <name val="Open Sans SemiBold"/>
    </font>
    <font>
      <b/>
      <sz val="10"/>
      <color rgb="FF0000FF"/>
      <name val="Open Sans SemiBold"/>
    </font>
    <font>
      <sz val="10"/>
      <color rgb="FF000000"/>
      <name val="Open Sans SemiBold"/>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s>
  <borders count="9">
    <border>
      <left/>
      <right/>
      <top/>
      <bottom/>
      <diagonal/>
    </border>
    <border>
      <left/>
      <right/>
      <top style="thin">
        <color auto="1"/>
      </top>
      <bottom style="thin">
        <color auto="1"/>
      </bottom>
      <diagonal/>
    </border>
    <border>
      <left/>
      <right/>
      <top style="thin">
        <color auto="1"/>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s>
  <cellStyleXfs count="1">
    <xf numFmtId="0" fontId="0" fillId="0" borderId="0"/>
  </cellStyleXfs>
  <cellXfs count="135">
    <xf numFmtId="0" fontId="0" fillId="0" borderId="0" xfId="0"/>
    <xf numFmtId="165" fontId="5" fillId="0" borderId="1" xfId="0" applyNumberFormat="1" applyFont="1" applyBorder="1" applyAlignment="1">
      <alignment horizontal="right" vertical="center"/>
    </xf>
    <xf numFmtId="165" fontId="5" fillId="3" borderId="1" xfId="0" applyNumberFormat="1" applyFont="1" applyFill="1" applyBorder="1" applyAlignment="1">
      <alignment horizontal="right" vertical="center"/>
    </xf>
    <xf numFmtId="165" fontId="5" fillId="4" borderId="1" xfId="0" applyNumberFormat="1" applyFont="1" applyFill="1" applyBorder="1" applyAlignment="1">
      <alignment horizontal="right" vertical="center"/>
    </xf>
    <xf numFmtId="165" fontId="1" fillId="5" borderId="1" xfId="0" applyNumberFormat="1" applyFont="1" applyFill="1" applyBorder="1" applyAlignment="1">
      <alignment horizontal="justify" vertical="center"/>
    </xf>
    <xf numFmtId="0" fontId="2" fillId="0" borderId="0" xfId="0" applyFont="1" applyAlignment="1">
      <alignment vertical="center"/>
    </xf>
    <xf numFmtId="0" fontId="3" fillId="0" borderId="1" xfId="0" applyFont="1" applyBorder="1" applyAlignment="1">
      <alignment vertical="center"/>
    </xf>
    <xf numFmtId="0" fontId="2" fillId="0" borderId="0" xfId="0" applyFont="1" applyAlignment="1">
      <alignment horizontal="right" vertical="center"/>
    </xf>
    <xf numFmtId="0" fontId="3" fillId="3" borderId="1" xfId="0" applyFont="1" applyFill="1" applyBorder="1" applyAlignment="1">
      <alignment vertical="center"/>
    </xf>
    <xf numFmtId="0" fontId="3" fillId="3" borderId="1" xfId="0" applyFont="1" applyFill="1" applyBorder="1" applyAlignment="1">
      <alignment horizontal="right" vertical="center"/>
    </xf>
    <xf numFmtId="165" fontId="2" fillId="0" borderId="0" xfId="0" applyNumberFormat="1" applyFont="1" applyAlignment="1">
      <alignment vertical="center"/>
    </xf>
    <xf numFmtId="165" fontId="4" fillId="0" borderId="1" xfId="0" applyNumberFormat="1" applyFont="1" applyBorder="1" applyAlignment="1">
      <alignment horizontal="right" vertical="center"/>
    </xf>
    <xf numFmtId="165" fontId="3" fillId="3" borderId="1" xfId="0" applyNumberFormat="1" applyFont="1" applyFill="1" applyBorder="1" applyAlignment="1">
      <alignment vertical="center"/>
    </xf>
    <xf numFmtId="165" fontId="2" fillId="0" borderId="1" xfId="0" applyNumberFormat="1" applyFont="1" applyBorder="1" applyAlignment="1">
      <alignment vertical="center"/>
    </xf>
    <xf numFmtId="165" fontId="3" fillId="0" borderId="1" xfId="0" applyNumberFormat="1" applyFont="1" applyBorder="1" applyAlignment="1">
      <alignment vertical="center"/>
    </xf>
    <xf numFmtId="165" fontId="3" fillId="4" borderId="1" xfId="0" applyNumberFormat="1" applyFont="1" applyFill="1" applyBorder="1" applyAlignment="1">
      <alignment horizontal="right" vertical="center"/>
    </xf>
    <xf numFmtId="165" fontId="3" fillId="2" borderId="1" xfId="0" applyNumberFormat="1" applyFont="1" applyFill="1" applyBorder="1" applyAlignment="1">
      <alignment vertical="center"/>
    </xf>
    <xf numFmtId="165" fontId="5" fillId="0" borderId="1" xfId="0" applyNumberFormat="1" applyFont="1" applyBorder="1" applyAlignment="1">
      <alignment vertical="center"/>
    </xf>
    <xf numFmtId="165" fontId="2" fillId="4" borderId="1" xfId="0" applyNumberFormat="1" applyFont="1" applyFill="1" applyBorder="1" applyAlignment="1">
      <alignment horizontal="right" vertical="center"/>
    </xf>
    <xf numFmtId="165" fontId="4" fillId="0" borderId="1" xfId="0" applyNumberFormat="1" applyFont="1" applyBorder="1" applyAlignment="1">
      <alignment vertical="center"/>
    </xf>
    <xf numFmtId="165" fontId="3" fillId="0" borderId="0" xfId="0" applyNumberFormat="1" applyFont="1" applyAlignment="1">
      <alignmen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3" fillId="4" borderId="1" xfId="0" applyFont="1" applyFill="1" applyBorder="1" applyAlignment="1">
      <alignment vertical="center"/>
    </xf>
    <xf numFmtId="0" fontId="2" fillId="4" borderId="1" xfId="0" applyFont="1" applyFill="1" applyBorder="1" applyAlignment="1">
      <alignment horizontal="right" vertical="center"/>
    </xf>
    <xf numFmtId="165" fontId="4" fillId="0" borderId="0" xfId="0" applyNumberFormat="1" applyFont="1" applyAlignment="1">
      <alignment horizontal="right" vertical="center"/>
    </xf>
    <xf numFmtId="0" fontId="2" fillId="5" borderId="1" xfId="0" applyFont="1" applyFill="1" applyBorder="1" applyAlignment="1">
      <alignment vertical="center"/>
    </xf>
    <xf numFmtId="0" fontId="3" fillId="5" borderId="1" xfId="0" applyFont="1" applyFill="1" applyBorder="1" applyAlignment="1">
      <alignment vertical="center"/>
    </xf>
    <xf numFmtId="2" fontId="5" fillId="0" borderId="1" xfId="0" applyNumberFormat="1" applyFont="1" applyBorder="1" applyAlignment="1">
      <alignment horizontal="right"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justify" vertical="center"/>
    </xf>
    <xf numFmtId="165" fontId="3" fillId="4" borderId="1" xfId="0" applyNumberFormat="1" applyFont="1" applyFill="1" applyBorder="1" applyAlignment="1">
      <alignment horizontal="justify" vertical="center"/>
    </xf>
    <xf numFmtId="165" fontId="3" fillId="3" borderId="1" xfId="0" applyNumberFormat="1" applyFont="1" applyFill="1" applyBorder="1" applyAlignment="1">
      <alignment horizontal="justify" vertical="center"/>
    </xf>
    <xf numFmtId="165" fontId="2" fillId="2" borderId="1" xfId="0" applyNumberFormat="1" applyFont="1" applyFill="1" applyBorder="1" applyAlignment="1">
      <alignment horizontal="right" vertical="center"/>
    </xf>
    <xf numFmtId="165" fontId="2" fillId="2" borderId="1" xfId="0" applyNumberFormat="1" applyFont="1" applyFill="1" applyBorder="1" applyAlignment="1">
      <alignment vertical="center"/>
    </xf>
    <xf numFmtId="164" fontId="2" fillId="0" borderId="0" xfId="0" applyNumberFormat="1" applyFont="1" applyAlignment="1">
      <alignment horizontal="center" vertical="center"/>
    </xf>
    <xf numFmtId="164" fontId="3" fillId="3"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1" fillId="5" borderId="1"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justify" vertical="center"/>
    </xf>
    <xf numFmtId="166" fontId="4" fillId="0" borderId="1" xfId="0" applyNumberFormat="1" applyFont="1" applyBorder="1" applyAlignment="1">
      <alignment horizontal="right" vertical="center"/>
    </xf>
    <xf numFmtId="165" fontId="2" fillId="2" borderId="3" xfId="0" applyNumberFormat="1" applyFont="1" applyFill="1" applyBorder="1" applyAlignment="1" applyProtection="1">
      <alignment vertical="center"/>
      <protection locked="0"/>
    </xf>
    <xf numFmtId="165" fontId="2" fillId="2" borderId="4" xfId="0" applyNumberFormat="1" applyFont="1" applyFill="1" applyBorder="1" applyAlignment="1" applyProtection="1">
      <alignment horizontal="right" vertical="center"/>
      <protection locked="0"/>
    </xf>
    <xf numFmtId="165" fontId="2" fillId="2" borderId="6" xfId="0" applyNumberFormat="1" applyFont="1" applyFill="1" applyBorder="1" applyAlignment="1" applyProtection="1">
      <alignment horizontal="right" vertical="center"/>
      <protection locked="0"/>
    </xf>
    <xf numFmtId="165" fontId="2" fillId="2" borderId="5" xfId="0" applyNumberFormat="1" applyFont="1" applyFill="1" applyBorder="1" applyAlignment="1" applyProtection="1">
      <alignment vertical="center"/>
      <protection locked="0"/>
    </xf>
    <xf numFmtId="165" fontId="2" fillId="2" borderId="6" xfId="0" applyNumberFormat="1" applyFont="1" applyFill="1" applyBorder="1" applyAlignment="1" applyProtection="1">
      <alignment vertical="center"/>
      <protection locked="0"/>
    </xf>
    <xf numFmtId="0" fontId="2" fillId="0" borderId="0" xfId="0" applyFont="1" applyAlignment="1">
      <alignment vertical="top"/>
    </xf>
    <xf numFmtId="0" fontId="2" fillId="0" borderId="0" xfId="0" applyFont="1" applyAlignment="1">
      <alignment vertical="top" wrapText="1"/>
    </xf>
    <xf numFmtId="0" fontId="7" fillId="0" borderId="0" xfId="0" applyFont="1" applyAlignment="1">
      <alignment vertical="top"/>
    </xf>
    <xf numFmtId="0" fontId="9"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right" vertical="top"/>
    </xf>
    <xf numFmtId="165" fontId="6" fillId="2" borderId="8" xfId="0" applyNumberFormat="1" applyFont="1" applyFill="1" applyBorder="1" applyAlignment="1" applyProtection="1">
      <alignment horizontal="right" vertical="center"/>
      <protection locked="0"/>
    </xf>
    <xf numFmtId="165" fontId="2" fillId="0" borderId="0" xfId="0" applyNumberFormat="1" applyFont="1" applyAlignment="1">
      <alignment horizontal="right" vertical="center"/>
    </xf>
    <xf numFmtId="0" fontId="2" fillId="6" borderId="0" xfId="0" applyFont="1" applyFill="1" applyAlignment="1">
      <alignment horizontal="right" vertical="center"/>
    </xf>
    <xf numFmtId="0" fontId="6" fillId="0" borderId="0" xfId="0" applyFont="1" applyAlignment="1">
      <alignment vertical="center"/>
    </xf>
    <xf numFmtId="0" fontId="6" fillId="0" borderId="0" xfId="0" applyFont="1" applyAlignment="1">
      <alignment horizontal="right" vertical="center"/>
    </xf>
    <xf numFmtId="164" fontId="6" fillId="3"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11" fillId="5" borderId="1" xfId="0" applyNumberFormat="1" applyFont="1" applyFill="1" applyBorder="1" applyAlignment="1">
      <alignment horizontal="center" vertical="center"/>
    </xf>
    <xf numFmtId="0" fontId="11" fillId="3" borderId="2" xfId="0" applyFont="1" applyFill="1" applyBorder="1" applyAlignment="1">
      <alignment horizontal="right" vertical="center"/>
    </xf>
    <xf numFmtId="0" fontId="11" fillId="3" borderId="6" xfId="0" applyFont="1" applyFill="1" applyBorder="1" applyAlignment="1">
      <alignment horizontal="right" vertical="center"/>
    </xf>
    <xf numFmtId="0" fontId="11" fillId="0" borderId="6" xfId="0" applyFont="1" applyBorder="1" applyAlignment="1">
      <alignment horizontal="right" vertical="center"/>
    </xf>
    <xf numFmtId="0" fontId="6" fillId="0" borderId="6" xfId="0" applyFont="1" applyBorder="1" applyAlignment="1">
      <alignment horizontal="right" vertical="center"/>
    </xf>
    <xf numFmtId="0" fontId="2" fillId="0" borderId="6" xfId="0" applyFont="1" applyBorder="1" applyAlignment="1">
      <alignment horizontal="right" vertical="center"/>
    </xf>
    <xf numFmtId="165" fontId="14" fillId="0" borderId="6" xfId="0" applyNumberFormat="1" applyFont="1" applyBorder="1" applyAlignment="1">
      <alignment horizontal="right" vertical="center"/>
    </xf>
    <xf numFmtId="165" fontId="4" fillId="0" borderId="6" xfId="0" applyNumberFormat="1" applyFont="1" applyBorder="1" applyAlignment="1">
      <alignment horizontal="right" vertical="center"/>
    </xf>
    <xf numFmtId="0" fontId="2" fillId="0" borderId="6" xfId="0" applyFont="1" applyBorder="1" applyAlignment="1">
      <alignment vertical="center"/>
    </xf>
    <xf numFmtId="165" fontId="15" fillId="3" borderId="6" xfId="0" applyNumberFormat="1" applyFont="1" applyFill="1" applyBorder="1" applyAlignment="1">
      <alignment horizontal="right" vertical="center"/>
    </xf>
    <xf numFmtId="165" fontId="15" fillId="4" borderId="6" xfId="0" applyNumberFormat="1" applyFont="1" applyFill="1" applyBorder="1" applyAlignment="1">
      <alignment horizontal="right" vertical="center"/>
    </xf>
    <xf numFmtId="165" fontId="16" fillId="5" borderId="6" xfId="0" applyNumberFormat="1" applyFont="1" applyFill="1" applyBorder="1" applyAlignment="1">
      <alignment horizontal="right" vertical="center"/>
    </xf>
    <xf numFmtId="0" fontId="6" fillId="5" borderId="6" xfId="0" applyFont="1" applyFill="1" applyBorder="1" applyAlignment="1">
      <alignment horizontal="right" vertical="center"/>
    </xf>
    <xf numFmtId="0" fontId="11" fillId="5" borderId="6" xfId="0" applyFont="1" applyFill="1" applyBorder="1" applyAlignment="1">
      <alignment horizontal="right" vertical="center"/>
    </xf>
    <xf numFmtId="2" fontId="15" fillId="0" borderId="6" xfId="0" applyNumberFormat="1" applyFont="1" applyBorder="1" applyAlignment="1">
      <alignment horizontal="right" vertical="center"/>
    </xf>
    <xf numFmtId="0" fontId="6" fillId="3" borderId="2" xfId="0" applyFont="1" applyFill="1" applyBorder="1" applyAlignment="1">
      <alignment vertical="center"/>
    </xf>
    <xf numFmtId="0" fontId="6" fillId="3" borderId="2" xfId="0" applyFont="1" applyFill="1" applyBorder="1" applyAlignment="1">
      <alignment horizontal="right" vertical="center"/>
    </xf>
    <xf numFmtId="165" fontId="15" fillId="0" borderId="6" xfId="0" applyNumberFormat="1" applyFont="1" applyBorder="1" applyAlignment="1">
      <alignment horizontal="right" vertical="center"/>
    </xf>
    <xf numFmtId="165" fontId="14" fillId="4" borderId="6" xfId="0" applyNumberFormat="1" applyFont="1" applyFill="1" applyBorder="1" applyAlignment="1">
      <alignment horizontal="right" vertical="center"/>
    </xf>
    <xf numFmtId="165" fontId="13" fillId="4"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0" fontId="3" fillId="0" borderId="6" xfId="0" applyFont="1" applyBorder="1" applyAlignment="1">
      <alignment vertical="center"/>
    </xf>
    <xf numFmtId="165" fontId="2" fillId="0" borderId="6" xfId="0" applyNumberFormat="1" applyFont="1" applyBorder="1" applyAlignment="1">
      <alignment horizontal="right" vertical="center"/>
    </xf>
    <xf numFmtId="165" fontId="6" fillId="3" borderId="6" xfId="0" applyNumberFormat="1" applyFont="1" applyFill="1" applyBorder="1" applyAlignment="1">
      <alignment horizontal="right" vertical="center"/>
    </xf>
    <xf numFmtId="0" fontId="11" fillId="3" borderId="2" xfId="0" applyFont="1" applyFill="1" applyBorder="1" applyAlignment="1">
      <alignment vertical="center"/>
    </xf>
    <xf numFmtId="0" fontId="6" fillId="3" borderId="6" xfId="0" applyFont="1" applyFill="1" applyBorder="1" applyAlignment="1">
      <alignment vertical="center"/>
    </xf>
    <xf numFmtId="165" fontId="15" fillId="4" borderId="6" xfId="0" applyNumberFormat="1" applyFont="1" applyFill="1" applyBorder="1" applyAlignment="1">
      <alignment vertical="center"/>
    </xf>
    <xf numFmtId="165" fontId="15" fillId="0" borderId="4" xfId="0" applyNumberFormat="1" applyFont="1" applyBorder="1" applyAlignment="1">
      <alignment horizontal="right" vertical="center"/>
    </xf>
    <xf numFmtId="165" fontId="6" fillId="0" borderId="6" xfId="0" applyNumberFormat="1" applyFont="1" applyBorder="1" applyAlignment="1">
      <alignment vertical="center"/>
    </xf>
    <xf numFmtId="165" fontId="6" fillId="4" borderId="6" xfId="0" applyNumberFormat="1" applyFont="1" applyFill="1" applyBorder="1" applyAlignment="1">
      <alignment horizontal="right" vertical="center"/>
    </xf>
    <xf numFmtId="165" fontId="14" fillId="0" borderId="6" xfId="0" applyNumberFormat="1" applyFont="1" applyBorder="1" applyAlignment="1">
      <alignment vertical="center"/>
    </xf>
    <xf numFmtId="165" fontId="2" fillId="0" borderId="6" xfId="0" applyNumberFormat="1" applyFont="1" applyBorder="1" applyAlignment="1">
      <alignment vertical="center"/>
    </xf>
    <xf numFmtId="165" fontId="2" fillId="4" borderId="6" xfId="0" applyNumberFormat="1" applyFont="1" applyFill="1" applyBorder="1" applyAlignment="1">
      <alignment horizontal="right" vertical="center"/>
    </xf>
    <xf numFmtId="165" fontId="2" fillId="2" borderId="7" xfId="0" applyNumberFormat="1" applyFont="1" applyFill="1" applyBorder="1" applyAlignment="1" applyProtection="1">
      <alignment horizontal="justify" vertical="center"/>
      <protection locked="0"/>
    </xf>
    <xf numFmtId="165" fontId="2" fillId="2" borderId="5" xfId="0" applyNumberFormat="1" applyFont="1" applyFill="1" applyBorder="1" applyAlignment="1" applyProtection="1">
      <alignment horizontal="justify" vertical="center"/>
      <protection locked="0"/>
    </xf>
    <xf numFmtId="165" fontId="11" fillId="4" borderId="7" xfId="0" applyNumberFormat="1" applyFont="1" applyFill="1" applyBorder="1" applyAlignment="1">
      <alignment horizontal="justify" vertical="center"/>
    </xf>
    <xf numFmtId="165" fontId="11" fillId="4" borderId="5" xfId="0" applyNumberFormat="1" applyFont="1" applyFill="1" applyBorder="1" applyAlignment="1">
      <alignment horizontal="justify" vertical="center"/>
    </xf>
    <xf numFmtId="165" fontId="8" fillId="4" borderId="7" xfId="0" applyNumberFormat="1" applyFont="1" applyFill="1" applyBorder="1" applyAlignment="1">
      <alignment horizontal="justify" vertical="center"/>
    </xf>
    <xf numFmtId="165" fontId="8" fillId="4" borderId="5" xfId="0" applyNumberFormat="1" applyFont="1" applyFill="1" applyBorder="1" applyAlignment="1">
      <alignment horizontal="justify" vertical="center"/>
    </xf>
    <xf numFmtId="165" fontId="6" fillId="4" borderId="7" xfId="0" applyNumberFormat="1" applyFont="1" applyFill="1" applyBorder="1" applyAlignment="1">
      <alignment horizontal="justify" vertical="center"/>
    </xf>
    <xf numFmtId="165" fontId="6" fillId="4" borderId="5" xfId="0" applyNumberFormat="1" applyFont="1" applyFill="1" applyBorder="1" applyAlignment="1">
      <alignment horizontal="justify" vertical="center"/>
    </xf>
    <xf numFmtId="165" fontId="6" fillId="3" borderId="7" xfId="0" applyNumberFormat="1" applyFont="1" applyFill="1" applyBorder="1" applyAlignment="1">
      <alignment horizontal="justify" vertical="center"/>
    </xf>
    <xf numFmtId="165" fontId="6" fillId="3" borderId="5" xfId="0" applyNumberFormat="1" applyFont="1" applyFill="1" applyBorder="1" applyAlignment="1">
      <alignment horizontal="justify" vertical="center"/>
    </xf>
    <xf numFmtId="0" fontId="11" fillId="3" borderId="7" xfId="0" applyFont="1" applyFill="1" applyBorder="1" applyAlignment="1">
      <alignment vertical="center"/>
    </xf>
    <xf numFmtId="0" fontId="11" fillId="3" borderId="5" xfId="0" applyFont="1" applyFill="1" applyBorder="1" applyAlignment="1">
      <alignment vertical="center"/>
    </xf>
    <xf numFmtId="165" fontId="11" fillId="3" borderId="7" xfId="0" applyNumberFormat="1" applyFont="1" applyFill="1" applyBorder="1" applyAlignment="1">
      <alignment vertical="center"/>
    </xf>
    <xf numFmtId="165" fontId="11" fillId="3" borderId="5" xfId="0" applyNumberFormat="1" applyFont="1" applyFill="1" applyBorder="1" applyAlignment="1">
      <alignment vertical="center"/>
    </xf>
    <xf numFmtId="165" fontId="6" fillId="0" borderId="7" xfId="0" applyNumberFormat="1" applyFont="1" applyBorder="1" applyAlignment="1">
      <alignment vertical="center"/>
    </xf>
    <xf numFmtId="165" fontId="6" fillId="0" borderId="5" xfId="0" applyNumberFormat="1" applyFont="1" applyBorder="1" applyAlignment="1">
      <alignment vertical="center"/>
    </xf>
    <xf numFmtId="165" fontId="11" fillId="4" borderId="7" xfId="0" applyNumberFormat="1" applyFont="1" applyFill="1" applyBorder="1" applyAlignment="1">
      <alignment vertical="center"/>
    </xf>
    <xf numFmtId="165" fontId="11" fillId="4" borderId="5" xfId="0" applyNumberFormat="1" applyFont="1" applyFill="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11" fillId="4" borderId="7" xfId="0" applyFont="1" applyFill="1" applyBorder="1" applyAlignment="1">
      <alignment vertical="center"/>
    </xf>
    <xf numFmtId="0" fontId="11" fillId="4" borderId="5" xfId="0" applyFont="1" applyFill="1" applyBorder="1" applyAlignment="1">
      <alignment vertical="center"/>
    </xf>
    <xf numFmtId="0" fontId="11" fillId="0" borderId="7" xfId="0" applyFont="1" applyBorder="1" applyAlignment="1">
      <alignment vertical="center"/>
    </xf>
    <xf numFmtId="0" fontId="11" fillId="0" borderId="5" xfId="0" applyFont="1" applyBorder="1" applyAlignment="1">
      <alignment vertical="center"/>
    </xf>
    <xf numFmtId="165" fontId="1" fillId="5" borderId="7" xfId="0" applyNumberFormat="1" applyFont="1" applyFill="1" applyBorder="1" applyAlignment="1">
      <alignment horizontal="justify" vertical="center"/>
    </xf>
    <xf numFmtId="165" fontId="1" fillId="5" borderId="5" xfId="0" applyNumberFormat="1" applyFont="1" applyFill="1" applyBorder="1" applyAlignment="1">
      <alignment horizontal="justify" vertical="center"/>
    </xf>
    <xf numFmtId="0" fontId="2" fillId="5" borderId="7" xfId="0" applyFont="1" applyFill="1" applyBorder="1" applyAlignment="1">
      <alignment vertical="center"/>
    </xf>
    <xf numFmtId="0" fontId="2" fillId="5" borderId="5" xfId="0" applyFont="1" applyFill="1" applyBorder="1" applyAlignment="1">
      <alignment vertical="center"/>
    </xf>
    <xf numFmtId="0" fontId="11" fillId="5" borderId="7" xfId="0" applyFont="1" applyFill="1" applyBorder="1" applyAlignment="1">
      <alignment vertical="center"/>
    </xf>
    <xf numFmtId="0" fontId="11" fillId="5" borderId="5" xfId="0" applyFont="1" applyFill="1" applyBorder="1" applyAlignment="1">
      <alignment vertical="center"/>
    </xf>
  </cellXfs>
  <cellStyles count="1">
    <cellStyle name="Normal" xfId="0" builtinId="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FF"/>
      <color rgb="FFFFFFCC"/>
      <color rgb="FF009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Ratio (salaire / revenu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50800" cap="rnd">
              <a:solidFill>
                <a:srgbClr val="0099C5"/>
              </a:solidFill>
              <a:round/>
            </a:ln>
            <a:effectLst/>
          </c:spPr>
          <c:marker>
            <c:symbol val="none"/>
          </c:marker>
          <c:val>
            <c:numRef>
              <c:f>'Etats financiers (exemple)'!$G$65:$R$65</c:f>
              <c:numCache>
                <c:formatCode>0.00</c:formatCode>
                <c:ptCount val="12"/>
                <c:pt idx="0">
                  <c:v>0</c:v>
                </c:pt>
                <c:pt idx="1">
                  <c:v>0</c:v>
                </c:pt>
                <c:pt idx="2">
                  <c:v>8</c:v>
                </c:pt>
                <c:pt idx="3">
                  <c:v>1.9047619047619047</c:v>
                </c:pt>
                <c:pt idx="4">
                  <c:v>1.5384615384615385</c:v>
                </c:pt>
                <c:pt idx="5">
                  <c:v>1.3333333333333333</c:v>
                </c:pt>
                <c:pt idx="6">
                  <c:v>1</c:v>
                </c:pt>
                <c:pt idx="7">
                  <c:v>0.84210526315789469</c:v>
                </c:pt>
                <c:pt idx="8">
                  <c:v>0.5</c:v>
                </c:pt>
                <c:pt idx="9">
                  <c:v>0.4</c:v>
                </c:pt>
                <c:pt idx="10">
                  <c:v>0.33333333333333331</c:v>
                </c:pt>
                <c:pt idx="11">
                  <c:v>0.2857142857142857</c:v>
                </c:pt>
              </c:numCache>
            </c:numRef>
          </c:val>
          <c:smooth val="1"/>
          <c:extLst>
            <c:ext xmlns:c16="http://schemas.microsoft.com/office/drawing/2014/chart" uri="{C3380CC4-5D6E-409C-BE32-E72D297353CC}">
              <c16:uniqueId val="{00000000-B285-415D-A49F-D3C62E3337F6}"/>
            </c:ext>
          </c:extLst>
        </c:ser>
        <c:dLbls>
          <c:showLegendKey val="0"/>
          <c:showVal val="0"/>
          <c:showCatName val="0"/>
          <c:showSerName val="0"/>
          <c:showPercent val="0"/>
          <c:showBubbleSize val="0"/>
        </c:dLbls>
        <c:smooth val="0"/>
        <c:axId val="592848720"/>
        <c:axId val="535232624"/>
      </c:lineChart>
      <c:catAx>
        <c:axId val="592848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232624"/>
        <c:crosses val="autoZero"/>
        <c:auto val="1"/>
        <c:lblAlgn val="ctr"/>
        <c:lblOffset val="100"/>
        <c:noMultiLvlLbl val="0"/>
      </c:catAx>
      <c:valAx>
        <c:axId val="535232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2848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Ratio (Fonct. / liquidités)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38100" cap="rnd">
              <a:solidFill>
                <a:srgbClr val="0099C5"/>
              </a:solidFill>
              <a:round/>
            </a:ln>
            <a:effectLst/>
          </c:spPr>
          <c:marker>
            <c:symbol val="none"/>
          </c:marker>
          <c:val>
            <c:numRef>
              <c:f>'Etats financiers (exemple)'!$G$69:$R$69</c:f>
              <c:numCache>
                <c:formatCode>0.00</c:formatCode>
                <c:ptCount val="12"/>
                <c:pt idx="0">
                  <c:v>22.80952380952381</c:v>
                </c:pt>
                <c:pt idx="1">
                  <c:v>23.142857142857142</c:v>
                </c:pt>
                <c:pt idx="2">
                  <c:v>1.9392265193370166</c:v>
                </c:pt>
                <c:pt idx="3">
                  <c:v>1.4011049723756905</c:v>
                </c:pt>
                <c:pt idx="4">
                  <c:v>0.92559852670349907</c:v>
                </c:pt>
                <c:pt idx="5">
                  <c:v>1.634622467771639</c:v>
                </c:pt>
                <c:pt idx="6">
                  <c:v>1.4375690607734806</c:v>
                </c:pt>
                <c:pt idx="7">
                  <c:v>1.3896869244935541</c:v>
                </c:pt>
                <c:pt idx="8">
                  <c:v>1.8408839779005521</c:v>
                </c:pt>
                <c:pt idx="9">
                  <c:v>2.689871086556169</c:v>
                </c:pt>
                <c:pt idx="10">
                  <c:v>3.8261510128913438</c:v>
                </c:pt>
                <c:pt idx="11">
                  <c:v>5.3602209944751369</c:v>
                </c:pt>
              </c:numCache>
            </c:numRef>
          </c:val>
          <c:smooth val="1"/>
          <c:extLst>
            <c:ext xmlns:c16="http://schemas.microsoft.com/office/drawing/2014/chart" uri="{C3380CC4-5D6E-409C-BE32-E72D297353CC}">
              <c16:uniqueId val="{00000000-AD99-419F-8D17-B65D18AF834F}"/>
            </c:ext>
          </c:extLst>
        </c:ser>
        <c:dLbls>
          <c:showLegendKey val="0"/>
          <c:showVal val="0"/>
          <c:showCatName val="0"/>
          <c:showSerName val="0"/>
          <c:showPercent val="0"/>
          <c:showBubbleSize val="0"/>
        </c:dLbls>
        <c:smooth val="0"/>
        <c:axId val="62801216"/>
        <c:axId val="572510496"/>
      </c:lineChart>
      <c:catAx>
        <c:axId val="628012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510496"/>
        <c:crosses val="autoZero"/>
        <c:auto val="1"/>
        <c:lblAlgn val="ctr"/>
        <c:lblOffset val="100"/>
        <c:noMultiLvlLbl val="0"/>
      </c:catAx>
      <c:valAx>
        <c:axId val="5725104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801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Ratio (D. MARGE BRUTE / D. sal.)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38100" cap="rnd">
              <a:solidFill>
                <a:srgbClr val="0099C5"/>
              </a:solidFill>
              <a:round/>
            </a:ln>
            <a:effectLst/>
          </c:spPr>
          <c:marker>
            <c:symbol val="none"/>
          </c:marker>
          <c:val>
            <c:numRef>
              <c:f>S.1!$H$61:$R$61</c:f>
              <c:numCache>
                <c:formatCode>0.00</c:formatCode>
                <c:ptCount val="11"/>
                <c:pt idx="0">
                  <c:v>1.2</c:v>
                </c:pt>
                <c:pt idx="1">
                  <c:v>1.2</c:v>
                </c:pt>
                <c:pt idx="2">
                  <c:v>1.2</c:v>
                </c:pt>
                <c:pt idx="3">
                  <c:v>1.2</c:v>
                </c:pt>
                <c:pt idx="4">
                  <c:v>0.96</c:v>
                </c:pt>
                <c:pt idx="5">
                  <c:v>0.88235294117647045</c:v>
                </c:pt>
                <c:pt idx="6">
                  <c:v>0.81599999999999995</c:v>
                </c:pt>
                <c:pt idx="7">
                  <c:v>0.74999999999999989</c:v>
                </c:pt>
                <c:pt idx="8">
                  <c:v>0.71111111111111114</c:v>
                </c:pt>
                <c:pt idx="9">
                  <c:v>0.67500000000000004</c:v>
                </c:pt>
                <c:pt idx="10">
                  <c:v>0.64</c:v>
                </c:pt>
              </c:numCache>
            </c:numRef>
          </c:val>
          <c:smooth val="1"/>
          <c:extLst>
            <c:ext xmlns:c16="http://schemas.microsoft.com/office/drawing/2014/chart" uri="{C3380CC4-5D6E-409C-BE32-E72D297353CC}">
              <c16:uniqueId val="{00000000-663C-41EE-A39C-D1249F3FEC99}"/>
            </c:ext>
          </c:extLst>
        </c:ser>
        <c:dLbls>
          <c:showLegendKey val="0"/>
          <c:showVal val="0"/>
          <c:showCatName val="0"/>
          <c:showSerName val="0"/>
          <c:showPercent val="0"/>
          <c:showBubbleSize val="0"/>
        </c:dLbls>
        <c:smooth val="0"/>
        <c:axId val="62800736"/>
        <c:axId val="676874704"/>
      </c:lineChart>
      <c:catAx>
        <c:axId val="62800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6874704"/>
        <c:crosses val="autoZero"/>
        <c:auto val="1"/>
        <c:lblAlgn val="ctr"/>
        <c:lblOffset val="100"/>
        <c:noMultiLvlLbl val="0"/>
      </c:catAx>
      <c:valAx>
        <c:axId val="676874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800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Cash fin de période (ligne 34)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38100" cap="rnd">
              <a:solidFill>
                <a:srgbClr val="0099C5"/>
              </a:solidFill>
              <a:round/>
            </a:ln>
            <a:effectLst/>
          </c:spPr>
          <c:marker>
            <c:symbol val="none"/>
          </c:marker>
          <c:val>
            <c:numRef>
              <c:f>S.2!$G$24:$R$24</c:f>
              <c:numCache>
                <c:formatCode>#,##0_ ;[Red]\-#,##0\ </c:formatCode>
                <c:ptCount val="12"/>
                <c:pt idx="0">
                  <c:v>330</c:v>
                </c:pt>
                <c:pt idx="1">
                  <c:v>165</c:v>
                </c:pt>
                <c:pt idx="2">
                  <c:v>5.5</c:v>
                </c:pt>
                <c:pt idx="3">
                  <c:v>352.05</c:v>
                </c:pt>
                <c:pt idx="4">
                  <c:v>205.25500000000005</c:v>
                </c:pt>
                <c:pt idx="5">
                  <c:v>65.780500000000103</c:v>
                </c:pt>
                <c:pt idx="6">
                  <c:v>234.35855000000018</c:v>
                </c:pt>
                <c:pt idx="7">
                  <c:v>111.79440500000025</c:v>
                </c:pt>
                <c:pt idx="8">
                  <c:v>298.97384550000038</c:v>
                </c:pt>
                <c:pt idx="9">
                  <c:v>196.87123005000049</c:v>
                </c:pt>
                <c:pt idx="10">
                  <c:v>106.55835305500062</c:v>
                </c:pt>
                <c:pt idx="11">
                  <c:v>29.214188360500771</c:v>
                </c:pt>
              </c:numCache>
            </c:numRef>
          </c:val>
          <c:smooth val="1"/>
          <c:extLst>
            <c:ext xmlns:c16="http://schemas.microsoft.com/office/drawing/2014/chart" uri="{C3380CC4-5D6E-409C-BE32-E72D297353CC}">
              <c16:uniqueId val="{00000000-69DF-4C20-888D-E2336531B89C}"/>
            </c:ext>
          </c:extLst>
        </c:ser>
        <c:dLbls>
          <c:showLegendKey val="0"/>
          <c:showVal val="0"/>
          <c:showCatName val="0"/>
          <c:showSerName val="0"/>
          <c:showPercent val="0"/>
          <c:showBubbleSize val="0"/>
        </c:dLbls>
        <c:smooth val="0"/>
        <c:axId val="592868880"/>
        <c:axId val="543693712"/>
      </c:lineChart>
      <c:catAx>
        <c:axId val="592868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693712"/>
        <c:crosses val="autoZero"/>
        <c:auto val="1"/>
        <c:lblAlgn val="ctr"/>
        <c:lblOffset val="100"/>
        <c:noMultiLvlLbl val="0"/>
      </c:catAx>
      <c:valAx>
        <c:axId val="54369371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2868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39370078740157483" l="0.39370078740157483" r="0.39370078740157483" t="0.39370078740157483" header="0.31496062992125984" footer="0.314960629921259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5927725</xdr:colOff>
      <xdr:row>1</xdr:row>
      <xdr:rowOff>19050</xdr:rowOff>
    </xdr:from>
    <xdr:to>
      <xdr:col>1</xdr:col>
      <xdr:colOff>9709150</xdr:colOff>
      <xdr:row>1</xdr:row>
      <xdr:rowOff>1600200</xdr:rowOff>
    </xdr:to>
    <xdr:sp macro="" textlink="">
      <xdr:nvSpPr>
        <xdr:cNvPr id="2" name="Callout: Left Arrow 1">
          <a:extLst>
            <a:ext uri="{FF2B5EF4-FFF2-40B4-BE49-F238E27FC236}">
              <a16:creationId xmlns:a16="http://schemas.microsoft.com/office/drawing/2014/main" id="{59F39BDE-4D5E-4548-853B-3579A2035236}"/>
            </a:ext>
          </a:extLst>
        </xdr:cNvPr>
        <xdr:cNvSpPr/>
      </xdr:nvSpPr>
      <xdr:spPr>
        <a:xfrm>
          <a:off x="6188075" y="419100"/>
          <a:ext cx="3781425" cy="1581150"/>
        </a:xfrm>
        <a:prstGeom prst="leftArrowCallout">
          <a:avLst>
            <a:gd name="adj1" fmla="val 25000"/>
            <a:gd name="adj2" fmla="val 25000"/>
            <a:gd name="adj3" fmla="val 25000"/>
            <a:gd name="adj4" fmla="val 74213"/>
          </a:avLst>
        </a:prstGeom>
        <a:solidFill>
          <a:schemeClr val="bg1">
            <a:lumMod val="9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050" b="1">
              <a:solidFill>
                <a:schemeClr val="tx1"/>
              </a:solidFill>
              <a:latin typeface="Open Sans" panose="020B0606030504020204" pitchFamily="34" charset="0"/>
              <a:ea typeface="Open Sans" panose="020B0606030504020204" pitchFamily="34" charset="0"/>
              <a:cs typeface="Open Sans" panose="020B0606030504020204" pitchFamily="34" charset="0"/>
            </a:rPr>
            <a:t>Conventions graphiques:</a:t>
          </a:r>
        </a:p>
        <a:p>
          <a:pPr algn="l"/>
          <a:r>
            <a:rPr lang="fr-CH" sz="1050" b="0">
              <a:solidFill>
                <a:schemeClr val="tx1"/>
              </a:solidFill>
              <a:latin typeface="Open Sans" panose="020B0606030504020204" pitchFamily="34" charset="0"/>
              <a:ea typeface="Open Sans" panose="020B0606030504020204" pitchFamily="34" charset="0"/>
              <a:cs typeface="Open Sans" panose="020B0606030504020204" pitchFamily="34" charset="0"/>
            </a:rPr>
            <a:t>L'utilisateur peut saisir les valeurs de son choix dans les cellules avec un fond jaune clair.</a:t>
          </a:r>
        </a:p>
        <a:p>
          <a:pPr algn="l"/>
          <a:endParaRPr lang="fr-CH" sz="1050" b="0">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l"/>
          <a:r>
            <a:rPr lang="fr-CH" sz="1050" b="0">
              <a:solidFill>
                <a:schemeClr val="tx1"/>
              </a:solidFill>
              <a:latin typeface="Open Sans" panose="020B0606030504020204" pitchFamily="34" charset="0"/>
              <a:ea typeface="Open Sans" panose="020B0606030504020204" pitchFamily="34" charset="0"/>
              <a:cs typeface="Open Sans" panose="020B0606030504020204" pitchFamily="34" charset="0"/>
            </a:rPr>
            <a:t>EXCEL effectue des calculs dans les cellules avec des chiffres </a:t>
          </a:r>
          <a:r>
            <a:rPr lang="fr-CH" sz="1050" b="0">
              <a:solidFill>
                <a:srgbClr val="0000FF"/>
              </a:solidFill>
              <a:latin typeface="Open Sans" panose="020B0606030504020204" pitchFamily="34" charset="0"/>
              <a:ea typeface="Open Sans" panose="020B0606030504020204" pitchFamily="34" charset="0"/>
              <a:cs typeface="Open Sans" panose="020B0606030504020204" pitchFamily="34" charset="0"/>
            </a:rPr>
            <a:t>bleus</a:t>
          </a:r>
          <a:r>
            <a:rPr lang="fr-CH" sz="1050" b="0">
              <a:solidFill>
                <a:schemeClr val="tx1"/>
              </a:solidFill>
              <a:latin typeface="Open Sans" panose="020B0606030504020204" pitchFamily="34" charset="0"/>
              <a:ea typeface="Open Sans" panose="020B0606030504020204" pitchFamily="34" charset="0"/>
              <a:cs typeface="Open Sans" panose="020B0606030504020204" pitchFamily="34" charset="0"/>
            </a:rPr>
            <a:t> et/ou </a:t>
          </a:r>
          <a:r>
            <a:rPr lang="fr-CH" sz="1050" b="0">
              <a:solidFill>
                <a:srgbClr val="FF0000"/>
              </a:solidFill>
              <a:latin typeface="Open Sans" panose="020B0606030504020204" pitchFamily="34" charset="0"/>
              <a:ea typeface="Open Sans" panose="020B0606030504020204" pitchFamily="34" charset="0"/>
              <a:cs typeface="Open Sans" panose="020B0606030504020204" pitchFamily="34" charset="0"/>
            </a:rPr>
            <a:t>rouges</a:t>
          </a:r>
          <a:r>
            <a:rPr lang="fr-CH" sz="1050" b="0">
              <a:solidFill>
                <a:schemeClr val="tx1"/>
              </a:solidFill>
              <a:latin typeface="Open Sans" panose="020B0606030504020204" pitchFamily="34" charset="0"/>
              <a:ea typeface="Open Sans" panose="020B0606030504020204" pitchFamily="34" charset="0"/>
              <a:cs typeface="Open Sans" panose="020B0606030504020204" pitchFamily="34" charset="0"/>
            </a:rPr>
            <a:t>.</a:t>
          </a:r>
        </a:p>
      </xdr:txBody>
    </xdr:sp>
    <xdr:clientData/>
  </xdr:twoCellAnchor>
  <xdr:twoCellAnchor editAs="oneCell">
    <xdr:from>
      <xdr:col>0</xdr:col>
      <xdr:colOff>247651</xdr:colOff>
      <xdr:row>2</xdr:row>
      <xdr:rowOff>1136650</xdr:rowOff>
    </xdr:from>
    <xdr:to>
      <xdr:col>1</xdr:col>
      <xdr:colOff>9804401</xdr:colOff>
      <xdr:row>2</xdr:row>
      <xdr:rowOff>2762250</xdr:rowOff>
    </xdr:to>
    <xdr:pic>
      <xdr:nvPicPr>
        <xdr:cNvPr id="3" name="Image 2">
          <a:extLst>
            <a:ext uri="{FF2B5EF4-FFF2-40B4-BE49-F238E27FC236}">
              <a16:creationId xmlns:a16="http://schemas.microsoft.com/office/drawing/2014/main" id="{CE963AB7-4053-4723-8914-22C43C29ABBB}"/>
            </a:ext>
          </a:extLst>
        </xdr:cNvPr>
        <xdr:cNvPicPr>
          <a:picLocks noChangeAspect="1"/>
        </xdr:cNvPicPr>
      </xdr:nvPicPr>
      <xdr:blipFill>
        <a:blip xmlns:r="http://schemas.openxmlformats.org/officeDocument/2006/relationships" r:embed="rId1"/>
        <a:stretch>
          <a:fillRect/>
        </a:stretch>
      </xdr:blipFill>
      <xdr:spPr>
        <a:xfrm>
          <a:off x="247651" y="3359150"/>
          <a:ext cx="9817100" cy="1625600"/>
        </a:xfrm>
        <a:prstGeom prst="rect">
          <a:avLst/>
        </a:prstGeom>
      </xdr:spPr>
    </xdr:pic>
    <xdr:clientData/>
  </xdr:twoCellAnchor>
  <xdr:twoCellAnchor editAs="oneCell">
    <xdr:from>
      <xdr:col>1</xdr:col>
      <xdr:colOff>6350</xdr:colOff>
      <xdr:row>1</xdr:row>
      <xdr:rowOff>285751</xdr:rowOff>
    </xdr:from>
    <xdr:to>
      <xdr:col>1</xdr:col>
      <xdr:colOff>5848645</xdr:colOff>
      <xdr:row>1</xdr:row>
      <xdr:rowOff>1327150</xdr:rowOff>
    </xdr:to>
    <xdr:pic>
      <xdr:nvPicPr>
        <xdr:cNvPr id="4" name="Image 3">
          <a:extLst>
            <a:ext uri="{FF2B5EF4-FFF2-40B4-BE49-F238E27FC236}">
              <a16:creationId xmlns:a16="http://schemas.microsoft.com/office/drawing/2014/main" id="{821F26B5-BE4E-44F4-8F02-A0B8C45333E1}"/>
            </a:ext>
          </a:extLst>
        </xdr:cNvPr>
        <xdr:cNvPicPr>
          <a:picLocks noChangeAspect="1"/>
        </xdr:cNvPicPr>
      </xdr:nvPicPr>
      <xdr:blipFill>
        <a:blip xmlns:r="http://schemas.openxmlformats.org/officeDocument/2006/relationships" r:embed="rId2"/>
        <a:stretch>
          <a:fillRect/>
        </a:stretch>
      </xdr:blipFill>
      <xdr:spPr>
        <a:xfrm>
          <a:off x="266700" y="685801"/>
          <a:ext cx="5842295" cy="1041399"/>
        </a:xfrm>
        <a:prstGeom prst="rect">
          <a:avLst/>
        </a:prstGeom>
      </xdr:spPr>
    </xdr:pic>
    <xdr:clientData/>
  </xdr:twoCellAnchor>
  <xdr:twoCellAnchor editAs="oneCell">
    <xdr:from>
      <xdr:col>1</xdr:col>
      <xdr:colOff>425450</xdr:colOff>
      <xdr:row>3</xdr:row>
      <xdr:rowOff>723900</xdr:rowOff>
    </xdr:from>
    <xdr:to>
      <xdr:col>1</xdr:col>
      <xdr:colOff>7614019</xdr:colOff>
      <xdr:row>3</xdr:row>
      <xdr:rowOff>1682799</xdr:rowOff>
    </xdr:to>
    <xdr:pic>
      <xdr:nvPicPr>
        <xdr:cNvPr id="8" name="Image 7">
          <a:extLst>
            <a:ext uri="{FF2B5EF4-FFF2-40B4-BE49-F238E27FC236}">
              <a16:creationId xmlns:a16="http://schemas.microsoft.com/office/drawing/2014/main" id="{27510DDB-02AE-B058-D767-E0E651C68387}"/>
            </a:ext>
          </a:extLst>
        </xdr:cNvPr>
        <xdr:cNvPicPr>
          <a:picLocks noChangeAspect="1"/>
        </xdr:cNvPicPr>
      </xdr:nvPicPr>
      <xdr:blipFill>
        <a:blip xmlns:r="http://schemas.openxmlformats.org/officeDocument/2006/relationships" r:embed="rId3"/>
        <a:stretch>
          <a:fillRect/>
        </a:stretch>
      </xdr:blipFill>
      <xdr:spPr>
        <a:xfrm>
          <a:off x="685800" y="5962650"/>
          <a:ext cx="7188569" cy="958899"/>
        </a:xfrm>
        <a:prstGeom prst="rect">
          <a:avLst/>
        </a:prstGeom>
      </xdr:spPr>
    </xdr:pic>
    <xdr:clientData/>
  </xdr:twoCellAnchor>
  <xdr:twoCellAnchor editAs="oneCell">
    <xdr:from>
      <xdr:col>1</xdr:col>
      <xdr:colOff>419100</xdr:colOff>
      <xdr:row>3</xdr:row>
      <xdr:rowOff>2044700</xdr:rowOff>
    </xdr:from>
    <xdr:to>
      <xdr:col>1</xdr:col>
      <xdr:colOff>7607669</xdr:colOff>
      <xdr:row>3</xdr:row>
      <xdr:rowOff>3225861</xdr:rowOff>
    </xdr:to>
    <xdr:pic>
      <xdr:nvPicPr>
        <xdr:cNvPr id="9" name="Image 8">
          <a:extLst>
            <a:ext uri="{FF2B5EF4-FFF2-40B4-BE49-F238E27FC236}">
              <a16:creationId xmlns:a16="http://schemas.microsoft.com/office/drawing/2014/main" id="{0C7AB159-79DD-C1CC-66A2-03270BA46A96}"/>
            </a:ext>
          </a:extLst>
        </xdr:cNvPr>
        <xdr:cNvPicPr>
          <a:picLocks noChangeAspect="1"/>
        </xdr:cNvPicPr>
      </xdr:nvPicPr>
      <xdr:blipFill>
        <a:blip xmlns:r="http://schemas.openxmlformats.org/officeDocument/2006/relationships" r:embed="rId4"/>
        <a:stretch>
          <a:fillRect/>
        </a:stretch>
      </xdr:blipFill>
      <xdr:spPr>
        <a:xfrm>
          <a:off x="679450" y="7283450"/>
          <a:ext cx="7188569" cy="1181161"/>
        </a:xfrm>
        <a:prstGeom prst="rect">
          <a:avLst/>
        </a:prstGeom>
      </xdr:spPr>
    </xdr:pic>
    <xdr:clientData/>
  </xdr:twoCellAnchor>
  <xdr:twoCellAnchor editAs="oneCell">
    <xdr:from>
      <xdr:col>1</xdr:col>
      <xdr:colOff>355600</xdr:colOff>
      <xdr:row>3</xdr:row>
      <xdr:rowOff>3848100</xdr:rowOff>
    </xdr:from>
    <xdr:to>
      <xdr:col>1</xdr:col>
      <xdr:colOff>7563220</xdr:colOff>
      <xdr:row>3</xdr:row>
      <xdr:rowOff>5041961</xdr:rowOff>
    </xdr:to>
    <xdr:pic>
      <xdr:nvPicPr>
        <xdr:cNvPr id="10" name="Image 9">
          <a:extLst>
            <a:ext uri="{FF2B5EF4-FFF2-40B4-BE49-F238E27FC236}">
              <a16:creationId xmlns:a16="http://schemas.microsoft.com/office/drawing/2014/main" id="{F943E016-9FC2-62A6-AE21-95C6BC6BF7CA}"/>
            </a:ext>
          </a:extLst>
        </xdr:cNvPr>
        <xdr:cNvPicPr>
          <a:picLocks noChangeAspect="1"/>
        </xdr:cNvPicPr>
      </xdr:nvPicPr>
      <xdr:blipFill>
        <a:blip xmlns:r="http://schemas.openxmlformats.org/officeDocument/2006/relationships" r:embed="rId5"/>
        <a:stretch>
          <a:fillRect/>
        </a:stretch>
      </xdr:blipFill>
      <xdr:spPr>
        <a:xfrm>
          <a:off x="615950" y="9086850"/>
          <a:ext cx="7207620" cy="1193861"/>
        </a:xfrm>
        <a:prstGeom prst="rect">
          <a:avLst/>
        </a:prstGeom>
      </xdr:spPr>
    </xdr:pic>
    <xdr:clientData/>
  </xdr:twoCellAnchor>
  <xdr:twoCellAnchor>
    <xdr:from>
      <xdr:col>1</xdr:col>
      <xdr:colOff>8445500</xdr:colOff>
      <xdr:row>2</xdr:row>
      <xdr:rowOff>1714500</xdr:rowOff>
    </xdr:from>
    <xdr:to>
      <xdr:col>1</xdr:col>
      <xdr:colOff>9525500</xdr:colOff>
      <xdr:row>2</xdr:row>
      <xdr:rowOff>2794500</xdr:rowOff>
    </xdr:to>
    <xdr:sp macro="" textlink="">
      <xdr:nvSpPr>
        <xdr:cNvPr id="5" name="Ellipse 4">
          <a:extLst>
            <a:ext uri="{FF2B5EF4-FFF2-40B4-BE49-F238E27FC236}">
              <a16:creationId xmlns:a16="http://schemas.microsoft.com/office/drawing/2014/main" id="{0E193087-4541-1E2E-DFAB-27DF4ABBD781}"/>
            </a:ext>
          </a:extLst>
        </xdr:cNvPr>
        <xdr:cNvSpPr/>
      </xdr:nvSpPr>
      <xdr:spPr>
        <a:xfrm>
          <a:off x="8705850" y="3841750"/>
          <a:ext cx="1080000" cy="10800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141922</xdr:colOff>
      <xdr:row>70</xdr:row>
      <xdr:rowOff>78105</xdr:rowOff>
    </xdr:from>
    <xdr:to>
      <xdr:col>8</xdr:col>
      <xdr:colOff>475297</xdr:colOff>
      <xdr:row>84</xdr:row>
      <xdr:rowOff>154305</xdr:rowOff>
    </xdr:to>
    <xdr:graphicFrame macro="">
      <xdr:nvGraphicFramePr>
        <xdr:cNvPr id="2" name="Chart 1">
          <a:extLst>
            <a:ext uri="{FF2B5EF4-FFF2-40B4-BE49-F238E27FC236}">
              <a16:creationId xmlns:a16="http://schemas.microsoft.com/office/drawing/2014/main" id="{56EDDA7F-D820-E11C-74CB-84B993C49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215265</xdr:colOff>
      <xdr:row>70</xdr:row>
      <xdr:rowOff>78105</xdr:rowOff>
    </xdr:from>
    <xdr:to>
      <xdr:col>17</xdr:col>
      <xdr:colOff>501015</xdr:colOff>
      <xdr:row>84</xdr:row>
      <xdr:rowOff>154305</xdr:rowOff>
    </xdr:to>
    <xdr:graphicFrame macro="">
      <xdr:nvGraphicFramePr>
        <xdr:cNvPr id="4" name="Chart 3">
          <a:extLst>
            <a:ext uri="{FF2B5EF4-FFF2-40B4-BE49-F238E27FC236}">
              <a16:creationId xmlns:a16="http://schemas.microsoft.com/office/drawing/2014/main" id="{9CFD3A8A-EB3C-B27D-035E-D8B90E4F8E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360362</xdr:colOff>
      <xdr:row>62</xdr:row>
      <xdr:rowOff>15874</xdr:rowOff>
    </xdr:from>
    <xdr:to>
      <xdr:col>17</xdr:col>
      <xdr:colOff>555625</xdr:colOff>
      <xdr:row>73</xdr:row>
      <xdr:rowOff>190499</xdr:rowOff>
    </xdr:to>
    <xdr:graphicFrame macro="">
      <xdr:nvGraphicFramePr>
        <xdr:cNvPr id="2" name="Chart 1">
          <a:extLst>
            <a:ext uri="{FF2B5EF4-FFF2-40B4-BE49-F238E27FC236}">
              <a16:creationId xmlns:a16="http://schemas.microsoft.com/office/drawing/2014/main" id="{23EB34CA-9416-8F46-EA0D-6397B17FA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2095500</xdr:colOff>
      <xdr:row>61</xdr:row>
      <xdr:rowOff>180974</xdr:rowOff>
    </xdr:from>
    <xdr:to>
      <xdr:col>17</xdr:col>
      <xdr:colOff>555625</xdr:colOff>
      <xdr:row>72</xdr:row>
      <xdr:rowOff>190499</xdr:rowOff>
    </xdr:to>
    <xdr:graphicFrame macro="">
      <xdr:nvGraphicFramePr>
        <xdr:cNvPr id="2" name="Chart 1">
          <a:extLst>
            <a:ext uri="{FF2B5EF4-FFF2-40B4-BE49-F238E27FC236}">
              <a16:creationId xmlns:a16="http://schemas.microsoft.com/office/drawing/2014/main" id="{D0EE163D-2819-D4A8-FD11-C4AF70815A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B431-047D-4823-A9F4-213FDCF8973D}">
  <sheetPr>
    <pageSetUpPr fitToPage="1"/>
  </sheetPr>
  <dimension ref="B1:F5"/>
  <sheetViews>
    <sheetView tabSelected="1" workbookViewId="0">
      <selection activeCell="C3" sqref="C3"/>
    </sheetView>
  </sheetViews>
  <sheetFormatPr baseColWidth="10" defaultColWidth="11.3984375" defaultRowHeight="15.5" x14ac:dyDescent="0.45"/>
  <cols>
    <col min="1" max="1" width="4.09765625" style="50" customWidth="1"/>
    <col min="2" max="2" width="154.59765625" style="50" customWidth="1"/>
    <col min="3" max="16384" width="11.3984375" style="50"/>
  </cols>
  <sheetData>
    <row r="1" spans="2:6" ht="31.5" customHeight="1" x14ac:dyDescent="0.45">
      <c r="B1" s="53" t="s">
        <v>99</v>
      </c>
    </row>
    <row r="2" spans="2:6" ht="136" customHeight="1" x14ac:dyDescent="0.45">
      <c r="B2" s="52" t="s">
        <v>98</v>
      </c>
    </row>
    <row r="3" spans="2:6" ht="245" customHeight="1" x14ac:dyDescent="0.45">
      <c r="B3" s="51" t="s">
        <v>103</v>
      </c>
    </row>
    <row r="4" spans="2:6" ht="409.5" customHeight="1" x14ac:dyDescent="0.45">
      <c r="B4" s="54" t="s">
        <v>102</v>
      </c>
    </row>
    <row r="5" spans="2:6" s="55" customFormat="1" x14ac:dyDescent="0.45">
      <c r="B5" s="55" t="s">
        <v>100</v>
      </c>
      <c r="C5" s="56"/>
      <c r="D5" s="56"/>
      <c r="E5" s="56"/>
      <c r="F5" s="56"/>
    </row>
  </sheetData>
  <sheetProtection sheet="1" objects="1" scenarios="1" selectLockedCells="1"/>
  <pageMargins left="0.31496062992125984" right="0.31496062992125984"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E18E-BAB5-4CF5-A575-C46AED0602C2}">
  <dimension ref="A1:AU69"/>
  <sheetViews>
    <sheetView showGridLines="0" zoomScale="98" zoomScaleNormal="98" workbookViewId="0">
      <pane xSplit="11" ySplit="2" topLeftCell="L3" activePane="bottomRight" state="frozen"/>
      <selection activeCell="F1" sqref="F1"/>
      <selection pane="topRight" activeCell="L1" sqref="L1"/>
      <selection pane="bottomLeft" activeCell="F3" sqref="F3"/>
      <selection pane="bottomRight" activeCell="G3" sqref="G3:H3"/>
    </sheetView>
  </sheetViews>
  <sheetFormatPr baseColWidth="10" defaultColWidth="9.09765625" defaultRowHeight="15.5" x14ac:dyDescent="0.45"/>
  <cols>
    <col min="1" max="1" width="25" style="5" bestFit="1" customWidth="1"/>
    <col min="2" max="2" width="5.296875" style="58" customWidth="1"/>
    <col min="3" max="3" width="7.3984375" style="58" customWidth="1"/>
    <col min="4" max="4" width="9.09765625" style="58" customWidth="1"/>
    <col min="5" max="5" width="3.69921875" style="5" customWidth="1"/>
    <col min="6" max="6" width="3.296875" style="35" bestFit="1" customWidth="1"/>
    <col min="7" max="7" width="41.8984375" style="5" bestFit="1" customWidth="1"/>
    <col min="8" max="8" width="14.69921875" style="5" bestFit="1" customWidth="1"/>
    <col min="9" max="11" width="8.59765625" style="7" bestFit="1" customWidth="1"/>
    <col min="12" max="47" width="8.59765625" style="7" customWidth="1"/>
    <col min="48" max="16384" width="9.09765625" style="5"/>
  </cols>
  <sheetData>
    <row r="1" spans="6:47" x14ac:dyDescent="0.45">
      <c r="W1" s="59" t="s">
        <v>85</v>
      </c>
      <c r="AI1" s="59" t="s">
        <v>84</v>
      </c>
      <c r="AU1" s="59" t="s">
        <v>83</v>
      </c>
    </row>
    <row r="2" spans="6:47" s="60" customFormat="1" ht="17" x14ac:dyDescent="0.45">
      <c r="F2" s="62" t="s">
        <v>101</v>
      </c>
      <c r="G2" s="85" t="s">
        <v>4</v>
      </c>
      <c r="H2" s="85"/>
      <c r="I2" s="86" t="s">
        <v>80</v>
      </c>
      <c r="J2" s="86" t="s">
        <v>81</v>
      </c>
      <c r="K2" s="86" t="s">
        <v>82</v>
      </c>
      <c r="L2" s="86" t="s">
        <v>5</v>
      </c>
      <c r="M2" s="86" t="s">
        <v>6</v>
      </c>
      <c r="N2" s="86" t="s">
        <v>7</v>
      </c>
      <c r="O2" s="86" t="s">
        <v>8</v>
      </c>
      <c r="P2" s="86" t="s">
        <v>9</v>
      </c>
      <c r="Q2" s="86" t="s">
        <v>10</v>
      </c>
      <c r="R2" s="86" t="s">
        <v>11</v>
      </c>
      <c r="S2" s="86" t="s">
        <v>12</v>
      </c>
      <c r="T2" s="86" t="s">
        <v>13</v>
      </c>
      <c r="U2" s="86" t="s">
        <v>14</v>
      </c>
      <c r="V2" s="86" t="s">
        <v>15</v>
      </c>
      <c r="W2" s="86" t="s">
        <v>16</v>
      </c>
      <c r="X2" s="86" t="s">
        <v>5</v>
      </c>
      <c r="Y2" s="86" t="s">
        <v>6</v>
      </c>
      <c r="Z2" s="86" t="s">
        <v>7</v>
      </c>
      <c r="AA2" s="86" t="s">
        <v>8</v>
      </c>
      <c r="AB2" s="86" t="s">
        <v>9</v>
      </c>
      <c r="AC2" s="86" t="s">
        <v>10</v>
      </c>
      <c r="AD2" s="86" t="s">
        <v>11</v>
      </c>
      <c r="AE2" s="86" t="s">
        <v>12</v>
      </c>
      <c r="AF2" s="86" t="s">
        <v>13</v>
      </c>
      <c r="AG2" s="86" t="s">
        <v>14</v>
      </c>
      <c r="AH2" s="86" t="s">
        <v>15</v>
      </c>
      <c r="AI2" s="86" t="s">
        <v>16</v>
      </c>
      <c r="AJ2" s="86" t="s">
        <v>5</v>
      </c>
      <c r="AK2" s="86" t="s">
        <v>6</v>
      </c>
      <c r="AL2" s="86" t="s">
        <v>7</v>
      </c>
      <c r="AM2" s="86" t="s">
        <v>8</v>
      </c>
      <c r="AN2" s="86" t="s">
        <v>9</v>
      </c>
      <c r="AO2" s="86" t="s">
        <v>10</v>
      </c>
      <c r="AP2" s="86" t="s">
        <v>11</v>
      </c>
      <c r="AQ2" s="86" t="s">
        <v>12</v>
      </c>
      <c r="AR2" s="86" t="s">
        <v>13</v>
      </c>
      <c r="AS2" s="86" t="s">
        <v>14</v>
      </c>
      <c r="AT2" s="86" t="s">
        <v>15</v>
      </c>
      <c r="AU2" s="86" t="s">
        <v>16</v>
      </c>
    </row>
    <row r="3" spans="6:47" s="10" customFormat="1" x14ac:dyDescent="0.45">
      <c r="F3" s="63">
        <v>1</v>
      </c>
      <c r="G3" s="103" t="s">
        <v>86</v>
      </c>
      <c r="H3" s="104"/>
      <c r="I3" s="87">
        <f>SUM(L3:W3)</f>
        <v>0</v>
      </c>
      <c r="J3" s="87">
        <f>SUM(X3:AI3)</f>
        <v>0</v>
      </c>
      <c r="K3" s="87">
        <f>SUM(AJ3:AU3)</f>
        <v>0</v>
      </c>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row>
    <row r="4" spans="6:47" s="10" customFormat="1" x14ac:dyDescent="0.45">
      <c r="F4" s="63">
        <f>F3+1</f>
        <v>2</v>
      </c>
      <c r="G4" s="103" t="s">
        <v>87</v>
      </c>
      <c r="H4" s="104"/>
      <c r="I4" s="87">
        <f t="shared" ref="I4:I22" si="0">SUM(L4:W4)</f>
        <v>0</v>
      </c>
      <c r="J4" s="87">
        <f t="shared" ref="J4:J22" si="1">SUM(X4:AI4)</f>
        <v>0</v>
      </c>
      <c r="K4" s="87">
        <f t="shared" ref="K4:K22" si="2">SUM(AJ4:AU4)</f>
        <v>0</v>
      </c>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row>
    <row r="5" spans="6:47" s="10" customFormat="1" x14ac:dyDescent="0.45">
      <c r="F5" s="63">
        <f>F4+1</f>
        <v>3</v>
      </c>
      <c r="G5" s="103" t="s">
        <v>88</v>
      </c>
      <c r="H5" s="104"/>
      <c r="I5" s="87">
        <f t="shared" si="0"/>
        <v>0</v>
      </c>
      <c r="J5" s="87">
        <f t="shared" si="1"/>
        <v>0</v>
      </c>
      <c r="K5" s="87">
        <f t="shared" si="2"/>
        <v>0</v>
      </c>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row>
    <row r="6" spans="6:47" s="10" customFormat="1" x14ac:dyDescent="0.45">
      <c r="F6" s="64">
        <f>F5+1</f>
        <v>4</v>
      </c>
      <c r="G6" s="107" t="s">
        <v>22</v>
      </c>
      <c r="H6" s="108"/>
      <c r="I6" s="88">
        <f t="shared" si="0"/>
        <v>0</v>
      </c>
      <c r="J6" s="88">
        <f t="shared" si="1"/>
        <v>0</v>
      </c>
      <c r="K6" s="88">
        <f t="shared" si="2"/>
        <v>0</v>
      </c>
      <c r="L6" s="89">
        <f t="shared" ref="L6:AU6" si="3">SUM(L3:L5)</f>
        <v>0</v>
      </c>
      <c r="M6" s="89">
        <f t="shared" si="3"/>
        <v>0</v>
      </c>
      <c r="N6" s="89">
        <f t="shared" si="3"/>
        <v>0</v>
      </c>
      <c r="O6" s="89">
        <f t="shared" si="3"/>
        <v>0</v>
      </c>
      <c r="P6" s="89">
        <f t="shared" si="3"/>
        <v>0</v>
      </c>
      <c r="Q6" s="89">
        <f t="shared" si="3"/>
        <v>0</v>
      </c>
      <c r="R6" s="89">
        <f t="shared" si="3"/>
        <v>0</v>
      </c>
      <c r="S6" s="89">
        <f t="shared" si="3"/>
        <v>0</v>
      </c>
      <c r="T6" s="89">
        <f t="shared" si="3"/>
        <v>0</v>
      </c>
      <c r="U6" s="89">
        <f t="shared" si="3"/>
        <v>0</v>
      </c>
      <c r="V6" s="89">
        <f t="shared" si="3"/>
        <v>0</v>
      </c>
      <c r="W6" s="89">
        <f t="shared" si="3"/>
        <v>0</v>
      </c>
      <c r="X6" s="89">
        <f t="shared" si="3"/>
        <v>0</v>
      </c>
      <c r="Y6" s="89">
        <f t="shared" si="3"/>
        <v>0</v>
      </c>
      <c r="Z6" s="89">
        <f t="shared" si="3"/>
        <v>0</v>
      </c>
      <c r="AA6" s="89">
        <f t="shared" si="3"/>
        <v>0</v>
      </c>
      <c r="AB6" s="89">
        <f t="shared" si="3"/>
        <v>0</v>
      </c>
      <c r="AC6" s="89">
        <f t="shared" si="3"/>
        <v>0</v>
      </c>
      <c r="AD6" s="89">
        <f t="shared" si="3"/>
        <v>0</v>
      </c>
      <c r="AE6" s="89">
        <f t="shared" si="3"/>
        <v>0</v>
      </c>
      <c r="AF6" s="89">
        <f t="shared" si="3"/>
        <v>0</v>
      </c>
      <c r="AG6" s="89">
        <f t="shared" si="3"/>
        <v>0</v>
      </c>
      <c r="AH6" s="89">
        <f t="shared" si="3"/>
        <v>0</v>
      </c>
      <c r="AI6" s="89">
        <f t="shared" si="3"/>
        <v>0</v>
      </c>
      <c r="AJ6" s="89">
        <f t="shared" si="3"/>
        <v>0</v>
      </c>
      <c r="AK6" s="89">
        <f t="shared" si="3"/>
        <v>0</v>
      </c>
      <c r="AL6" s="89">
        <f t="shared" si="3"/>
        <v>0</v>
      </c>
      <c r="AM6" s="89">
        <f t="shared" si="3"/>
        <v>0</v>
      </c>
      <c r="AN6" s="89">
        <f t="shared" si="3"/>
        <v>0</v>
      </c>
      <c r="AO6" s="89">
        <f t="shared" si="3"/>
        <v>0</v>
      </c>
      <c r="AP6" s="89">
        <f t="shared" si="3"/>
        <v>0</v>
      </c>
      <c r="AQ6" s="89">
        <f t="shared" si="3"/>
        <v>0</v>
      </c>
      <c r="AR6" s="89">
        <f t="shared" si="3"/>
        <v>0</v>
      </c>
      <c r="AS6" s="89">
        <f t="shared" si="3"/>
        <v>0</v>
      </c>
      <c r="AT6" s="89">
        <f t="shared" si="3"/>
        <v>0</v>
      </c>
      <c r="AU6" s="89">
        <f t="shared" si="3"/>
        <v>0</v>
      </c>
    </row>
    <row r="7" spans="6:47" s="10" customFormat="1" x14ac:dyDescent="0.45">
      <c r="F7" s="63">
        <f t="shared" ref="F7:F68" si="4">F6+1</f>
        <v>5</v>
      </c>
      <c r="G7" s="103" t="s">
        <v>89</v>
      </c>
      <c r="H7" s="104"/>
      <c r="I7" s="87">
        <f t="shared" si="0"/>
        <v>0</v>
      </c>
      <c r="J7" s="87">
        <f t="shared" si="1"/>
        <v>0</v>
      </c>
      <c r="K7" s="87">
        <f t="shared" si="2"/>
        <v>0</v>
      </c>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row>
    <row r="8" spans="6:47" s="10" customFormat="1" x14ac:dyDescent="0.45">
      <c r="F8" s="63">
        <f>F7+1</f>
        <v>6</v>
      </c>
      <c r="G8" s="103" t="s">
        <v>90</v>
      </c>
      <c r="H8" s="104"/>
      <c r="I8" s="87">
        <f t="shared" si="0"/>
        <v>0</v>
      </c>
      <c r="J8" s="87">
        <f t="shared" si="1"/>
        <v>0</v>
      </c>
      <c r="K8" s="87">
        <f t="shared" si="2"/>
        <v>0</v>
      </c>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row>
    <row r="9" spans="6:47" s="10" customFormat="1" x14ac:dyDescent="0.45">
      <c r="F9" s="65">
        <f>F8+1</f>
        <v>7</v>
      </c>
      <c r="G9" s="109" t="s">
        <v>23</v>
      </c>
      <c r="H9" s="110"/>
      <c r="I9" s="88">
        <f t="shared" si="0"/>
        <v>0</v>
      </c>
      <c r="J9" s="88">
        <f t="shared" si="1"/>
        <v>0</v>
      </c>
      <c r="K9" s="88">
        <f t="shared" si="2"/>
        <v>0</v>
      </c>
      <c r="L9" s="88">
        <f t="shared" ref="L9:AU9" si="5">SUM(L7:L8)</f>
        <v>0</v>
      </c>
      <c r="M9" s="88">
        <f t="shared" si="5"/>
        <v>0</v>
      </c>
      <c r="N9" s="88">
        <f t="shared" si="5"/>
        <v>0</v>
      </c>
      <c r="O9" s="88">
        <f t="shared" si="5"/>
        <v>0</v>
      </c>
      <c r="P9" s="88">
        <f t="shared" si="5"/>
        <v>0</v>
      </c>
      <c r="Q9" s="88">
        <f t="shared" si="5"/>
        <v>0</v>
      </c>
      <c r="R9" s="88">
        <f t="shared" si="5"/>
        <v>0</v>
      </c>
      <c r="S9" s="88">
        <f t="shared" si="5"/>
        <v>0</v>
      </c>
      <c r="T9" s="88">
        <f t="shared" si="5"/>
        <v>0</v>
      </c>
      <c r="U9" s="88">
        <f t="shared" si="5"/>
        <v>0</v>
      </c>
      <c r="V9" s="88">
        <f t="shared" si="5"/>
        <v>0</v>
      </c>
      <c r="W9" s="88">
        <f t="shared" si="5"/>
        <v>0</v>
      </c>
      <c r="X9" s="88">
        <f t="shared" si="5"/>
        <v>0</v>
      </c>
      <c r="Y9" s="88">
        <f t="shared" si="5"/>
        <v>0</v>
      </c>
      <c r="Z9" s="88">
        <f t="shared" si="5"/>
        <v>0</v>
      </c>
      <c r="AA9" s="88">
        <f t="shared" si="5"/>
        <v>0</v>
      </c>
      <c r="AB9" s="88">
        <f t="shared" si="5"/>
        <v>0</v>
      </c>
      <c r="AC9" s="88">
        <f t="shared" si="5"/>
        <v>0</v>
      </c>
      <c r="AD9" s="88">
        <f t="shared" si="5"/>
        <v>0</v>
      </c>
      <c r="AE9" s="88">
        <f t="shared" si="5"/>
        <v>0</v>
      </c>
      <c r="AF9" s="88">
        <f t="shared" si="5"/>
        <v>0</v>
      </c>
      <c r="AG9" s="88">
        <f t="shared" si="5"/>
        <v>0</v>
      </c>
      <c r="AH9" s="88">
        <f t="shared" si="5"/>
        <v>0</v>
      </c>
      <c r="AI9" s="88">
        <f t="shared" si="5"/>
        <v>0</v>
      </c>
      <c r="AJ9" s="88">
        <f t="shared" si="5"/>
        <v>0</v>
      </c>
      <c r="AK9" s="88">
        <f t="shared" si="5"/>
        <v>0</v>
      </c>
      <c r="AL9" s="88">
        <f t="shared" si="5"/>
        <v>0</v>
      </c>
      <c r="AM9" s="88">
        <f t="shared" si="5"/>
        <v>0</v>
      </c>
      <c r="AN9" s="88">
        <f t="shared" si="5"/>
        <v>0</v>
      </c>
      <c r="AO9" s="88">
        <f t="shared" si="5"/>
        <v>0</v>
      </c>
      <c r="AP9" s="88">
        <f t="shared" si="5"/>
        <v>0</v>
      </c>
      <c r="AQ9" s="88">
        <f t="shared" si="5"/>
        <v>0</v>
      </c>
      <c r="AR9" s="88">
        <f t="shared" si="5"/>
        <v>0</v>
      </c>
      <c r="AS9" s="88">
        <f t="shared" si="5"/>
        <v>0</v>
      </c>
      <c r="AT9" s="88">
        <f t="shared" si="5"/>
        <v>0</v>
      </c>
      <c r="AU9" s="88">
        <f t="shared" si="5"/>
        <v>0</v>
      </c>
    </row>
    <row r="10" spans="6:47" s="10" customFormat="1" x14ac:dyDescent="0.45">
      <c r="F10" s="62">
        <f t="shared" si="4"/>
        <v>8</v>
      </c>
      <c r="G10" s="111" t="s">
        <v>17</v>
      </c>
      <c r="H10" s="112"/>
      <c r="I10" s="90">
        <f t="shared" si="0"/>
        <v>0</v>
      </c>
      <c r="J10" s="90">
        <f t="shared" si="1"/>
        <v>0</v>
      </c>
      <c r="K10" s="90">
        <f t="shared" si="2"/>
        <v>0</v>
      </c>
      <c r="L10" s="90">
        <f t="shared" ref="L10:AU10" si="6">L6-L9</f>
        <v>0</v>
      </c>
      <c r="M10" s="90">
        <f t="shared" si="6"/>
        <v>0</v>
      </c>
      <c r="N10" s="90">
        <f t="shared" si="6"/>
        <v>0</v>
      </c>
      <c r="O10" s="90">
        <f t="shared" si="6"/>
        <v>0</v>
      </c>
      <c r="P10" s="90">
        <f t="shared" si="6"/>
        <v>0</v>
      </c>
      <c r="Q10" s="90">
        <f t="shared" si="6"/>
        <v>0</v>
      </c>
      <c r="R10" s="90">
        <f t="shared" si="6"/>
        <v>0</v>
      </c>
      <c r="S10" s="90">
        <f t="shared" si="6"/>
        <v>0</v>
      </c>
      <c r="T10" s="90">
        <f t="shared" si="6"/>
        <v>0</v>
      </c>
      <c r="U10" s="90">
        <f t="shared" si="6"/>
        <v>0</v>
      </c>
      <c r="V10" s="90">
        <f t="shared" si="6"/>
        <v>0</v>
      </c>
      <c r="W10" s="90">
        <f t="shared" si="6"/>
        <v>0</v>
      </c>
      <c r="X10" s="90">
        <f t="shared" si="6"/>
        <v>0</v>
      </c>
      <c r="Y10" s="90">
        <f t="shared" si="6"/>
        <v>0</v>
      </c>
      <c r="Z10" s="90">
        <f t="shared" si="6"/>
        <v>0</v>
      </c>
      <c r="AA10" s="90">
        <f t="shared" si="6"/>
        <v>0</v>
      </c>
      <c r="AB10" s="90">
        <f t="shared" si="6"/>
        <v>0</v>
      </c>
      <c r="AC10" s="90">
        <f t="shared" si="6"/>
        <v>0</v>
      </c>
      <c r="AD10" s="90">
        <f t="shared" si="6"/>
        <v>0</v>
      </c>
      <c r="AE10" s="90">
        <f t="shared" si="6"/>
        <v>0</v>
      </c>
      <c r="AF10" s="90">
        <f t="shared" si="6"/>
        <v>0</v>
      </c>
      <c r="AG10" s="90">
        <f t="shared" si="6"/>
        <v>0</v>
      </c>
      <c r="AH10" s="90">
        <f t="shared" si="6"/>
        <v>0</v>
      </c>
      <c r="AI10" s="90">
        <f t="shared" si="6"/>
        <v>0</v>
      </c>
      <c r="AJ10" s="90">
        <f t="shared" si="6"/>
        <v>0</v>
      </c>
      <c r="AK10" s="90">
        <f t="shared" si="6"/>
        <v>0</v>
      </c>
      <c r="AL10" s="90">
        <f t="shared" si="6"/>
        <v>0</v>
      </c>
      <c r="AM10" s="90">
        <f t="shared" si="6"/>
        <v>0</v>
      </c>
      <c r="AN10" s="90">
        <f t="shared" si="6"/>
        <v>0</v>
      </c>
      <c r="AO10" s="90">
        <f t="shared" si="6"/>
        <v>0</v>
      </c>
      <c r="AP10" s="90">
        <f t="shared" si="6"/>
        <v>0</v>
      </c>
      <c r="AQ10" s="90">
        <f t="shared" si="6"/>
        <v>0</v>
      </c>
      <c r="AR10" s="90">
        <f t="shared" si="6"/>
        <v>0</v>
      </c>
      <c r="AS10" s="90">
        <f t="shared" si="6"/>
        <v>0</v>
      </c>
      <c r="AT10" s="90">
        <f t="shared" si="6"/>
        <v>0</v>
      </c>
      <c r="AU10" s="90">
        <f t="shared" si="6"/>
        <v>0</v>
      </c>
    </row>
    <row r="11" spans="6:47" s="10" customFormat="1" x14ac:dyDescent="0.45">
      <c r="F11" s="63">
        <f t="shared" si="4"/>
        <v>9</v>
      </c>
      <c r="G11" s="103" t="s">
        <v>92</v>
      </c>
      <c r="H11" s="104"/>
      <c r="I11" s="87">
        <f t="shared" si="0"/>
        <v>0</v>
      </c>
      <c r="J11" s="87">
        <f t="shared" si="1"/>
        <v>0</v>
      </c>
      <c r="K11" s="87">
        <f t="shared" si="2"/>
        <v>0</v>
      </c>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row>
    <row r="12" spans="6:47" s="10" customFormat="1" x14ac:dyDescent="0.45">
      <c r="F12" s="63">
        <f t="shared" si="4"/>
        <v>10</v>
      </c>
      <c r="G12" s="103" t="s">
        <v>91</v>
      </c>
      <c r="H12" s="104"/>
      <c r="I12" s="87">
        <f t="shared" si="0"/>
        <v>0</v>
      </c>
      <c r="J12" s="87">
        <f t="shared" si="1"/>
        <v>0</v>
      </c>
      <c r="K12" s="87">
        <f t="shared" si="2"/>
        <v>0</v>
      </c>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row>
    <row r="13" spans="6:47" s="10" customFormat="1" x14ac:dyDescent="0.45">
      <c r="F13" s="63">
        <f t="shared" si="4"/>
        <v>11</v>
      </c>
      <c r="G13" s="103" t="s">
        <v>93</v>
      </c>
      <c r="H13" s="104"/>
      <c r="I13" s="87">
        <f t="shared" si="0"/>
        <v>0</v>
      </c>
      <c r="J13" s="87">
        <f t="shared" si="1"/>
        <v>0</v>
      </c>
      <c r="K13" s="87">
        <f t="shared" si="2"/>
        <v>0</v>
      </c>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6:47" s="10" customFormat="1" x14ac:dyDescent="0.45">
      <c r="F14" s="66">
        <f t="shared" si="4"/>
        <v>12</v>
      </c>
      <c r="G14" s="105" t="s">
        <v>18</v>
      </c>
      <c r="H14" s="106"/>
      <c r="I14" s="80">
        <f t="shared" si="0"/>
        <v>0</v>
      </c>
      <c r="J14" s="80">
        <f t="shared" si="1"/>
        <v>0</v>
      </c>
      <c r="K14" s="80">
        <f t="shared" si="2"/>
        <v>0</v>
      </c>
      <c r="L14" s="80">
        <f>SUM(L11:L13)</f>
        <v>0</v>
      </c>
      <c r="M14" s="80">
        <f t="shared" ref="M14:W14" si="7">SUM(M11:M13)</f>
        <v>0</v>
      </c>
      <c r="N14" s="80">
        <f t="shared" si="7"/>
        <v>0</v>
      </c>
      <c r="O14" s="80">
        <f t="shared" si="7"/>
        <v>0</v>
      </c>
      <c r="P14" s="80">
        <f t="shared" si="7"/>
        <v>0</v>
      </c>
      <c r="Q14" s="80">
        <f t="shared" si="7"/>
        <v>0</v>
      </c>
      <c r="R14" s="80">
        <f t="shared" si="7"/>
        <v>0</v>
      </c>
      <c r="S14" s="80">
        <f t="shared" si="7"/>
        <v>0</v>
      </c>
      <c r="T14" s="80">
        <f t="shared" si="7"/>
        <v>0</v>
      </c>
      <c r="U14" s="80">
        <f t="shared" si="7"/>
        <v>0</v>
      </c>
      <c r="V14" s="80">
        <f t="shared" si="7"/>
        <v>0</v>
      </c>
      <c r="W14" s="80">
        <f t="shared" si="7"/>
        <v>0</v>
      </c>
      <c r="X14" s="80">
        <f>SUM(X11:X13)</f>
        <v>0</v>
      </c>
      <c r="Y14" s="80">
        <f t="shared" ref="Y14:AI14" si="8">SUM(Y11:Y13)</f>
        <v>0</v>
      </c>
      <c r="Z14" s="80">
        <f t="shared" si="8"/>
        <v>0</v>
      </c>
      <c r="AA14" s="80">
        <f t="shared" si="8"/>
        <v>0</v>
      </c>
      <c r="AB14" s="80">
        <f t="shared" si="8"/>
        <v>0</v>
      </c>
      <c r="AC14" s="80">
        <f t="shared" si="8"/>
        <v>0</v>
      </c>
      <c r="AD14" s="80">
        <f t="shared" si="8"/>
        <v>0</v>
      </c>
      <c r="AE14" s="80">
        <f t="shared" si="8"/>
        <v>0</v>
      </c>
      <c r="AF14" s="80">
        <f t="shared" si="8"/>
        <v>0</v>
      </c>
      <c r="AG14" s="80">
        <f t="shared" si="8"/>
        <v>0</v>
      </c>
      <c r="AH14" s="80">
        <f t="shared" si="8"/>
        <v>0</v>
      </c>
      <c r="AI14" s="80">
        <f t="shared" si="8"/>
        <v>0</v>
      </c>
      <c r="AJ14" s="80">
        <f>SUM(AJ11:AJ13)</f>
        <v>0</v>
      </c>
      <c r="AK14" s="80">
        <f t="shared" ref="AK14:AU14" si="9">SUM(AK11:AK13)</f>
        <v>0</v>
      </c>
      <c r="AL14" s="80">
        <f t="shared" si="9"/>
        <v>0</v>
      </c>
      <c r="AM14" s="80">
        <f t="shared" si="9"/>
        <v>0</v>
      </c>
      <c r="AN14" s="80">
        <f t="shared" si="9"/>
        <v>0</v>
      </c>
      <c r="AO14" s="80">
        <f t="shared" si="9"/>
        <v>0</v>
      </c>
      <c r="AP14" s="80">
        <f t="shared" si="9"/>
        <v>0</v>
      </c>
      <c r="AQ14" s="80">
        <f t="shared" si="9"/>
        <v>0</v>
      </c>
      <c r="AR14" s="80">
        <f t="shared" si="9"/>
        <v>0</v>
      </c>
      <c r="AS14" s="80">
        <f t="shared" si="9"/>
        <v>0</v>
      </c>
      <c r="AT14" s="80">
        <f t="shared" si="9"/>
        <v>0</v>
      </c>
      <c r="AU14" s="80">
        <f t="shared" si="9"/>
        <v>0</v>
      </c>
    </row>
    <row r="15" spans="6:47" s="10" customFormat="1" x14ac:dyDescent="0.45">
      <c r="F15" s="63">
        <f t="shared" si="4"/>
        <v>13</v>
      </c>
      <c r="G15" s="103" t="s">
        <v>94</v>
      </c>
      <c r="H15" s="104"/>
      <c r="I15" s="87">
        <f t="shared" si="0"/>
        <v>0</v>
      </c>
      <c r="J15" s="87">
        <f t="shared" si="1"/>
        <v>0</v>
      </c>
      <c r="K15" s="87">
        <f t="shared" si="2"/>
        <v>0</v>
      </c>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6:47" s="10" customFormat="1" x14ac:dyDescent="0.45">
      <c r="F16" s="63">
        <f t="shared" si="4"/>
        <v>14</v>
      </c>
      <c r="G16" s="103" t="s">
        <v>95</v>
      </c>
      <c r="H16" s="104"/>
      <c r="I16" s="87">
        <f t="shared" si="0"/>
        <v>0</v>
      </c>
      <c r="J16" s="87">
        <f t="shared" si="1"/>
        <v>0</v>
      </c>
      <c r="K16" s="87">
        <f t="shared" si="2"/>
        <v>0</v>
      </c>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s="10" customFormat="1" x14ac:dyDescent="0.45">
      <c r="F17" s="63">
        <f t="shared" si="4"/>
        <v>15</v>
      </c>
      <c r="G17" s="103" t="s">
        <v>96</v>
      </c>
      <c r="H17" s="104"/>
      <c r="I17" s="87">
        <f t="shared" si="0"/>
        <v>0</v>
      </c>
      <c r="J17" s="87">
        <f t="shared" si="1"/>
        <v>0</v>
      </c>
      <c r="K17" s="87">
        <f t="shared" si="2"/>
        <v>0</v>
      </c>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row>
    <row r="18" spans="1:47" s="10" customFormat="1" x14ac:dyDescent="0.45">
      <c r="F18" s="66">
        <f t="shared" si="4"/>
        <v>16</v>
      </c>
      <c r="G18" s="105" t="s">
        <v>19</v>
      </c>
      <c r="H18" s="106"/>
      <c r="I18" s="80">
        <f t="shared" si="0"/>
        <v>0</v>
      </c>
      <c r="J18" s="80">
        <f t="shared" si="1"/>
        <v>0</v>
      </c>
      <c r="K18" s="80">
        <f t="shared" si="2"/>
        <v>0</v>
      </c>
      <c r="L18" s="80">
        <f>SUM(L15:L17)</f>
        <v>0</v>
      </c>
      <c r="M18" s="80">
        <f t="shared" ref="M18:W18" si="10">SUM(M15:M17)</f>
        <v>0</v>
      </c>
      <c r="N18" s="80">
        <f t="shared" si="10"/>
        <v>0</v>
      </c>
      <c r="O18" s="80">
        <f t="shared" si="10"/>
        <v>0</v>
      </c>
      <c r="P18" s="80">
        <f t="shared" si="10"/>
        <v>0</v>
      </c>
      <c r="Q18" s="80">
        <f t="shared" si="10"/>
        <v>0</v>
      </c>
      <c r="R18" s="80">
        <f t="shared" si="10"/>
        <v>0</v>
      </c>
      <c r="S18" s="80">
        <f t="shared" si="10"/>
        <v>0</v>
      </c>
      <c r="T18" s="80">
        <f t="shared" si="10"/>
        <v>0</v>
      </c>
      <c r="U18" s="80">
        <f t="shared" si="10"/>
        <v>0</v>
      </c>
      <c r="V18" s="80">
        <f t="shared" si="10"/>
        <v>0</v>
      </c>
      <c r="W18" s="80">
        <f t="shared" si="10"/>
        <v>0</v>
      </c>
      <c r="X18" s="80">
        <f>SUM(X15:X17)</f>
        <v>0</v>
      </c>
      <c r="Y18" s="80">
        <f t="shared" ref="Y18:AI18" si="11">SUM(Y15:Y17)</f>
        <v>0</v>
      </c>
      <c r="Z18" s="80">
        <f t="shared" si="11"/>
        <v>0</v>
      </c>
      <c r="AA18" s="80">
        <f t="shared" si="11"/>
        <v>0</v>
      </c>
      <c r="AB18" s="80">
        <f t="shared" si="11"/>
        <v>0</v>
      </c>
      <c r="AC18" s="80">
        <f t="shared" si="11"/>
        <v>0</v>
      </c>
      <c r="AD18" s="80">
        <f t="shared" si="11"/>
        <v>0</v>
      </c>
      <c r="AE18" s="80">
        <f t="shared" si="11"/>
        <v>0</v>
      </c>
      <c r="AF18" s="80">
        <f t="shared" si="11"/>
        <v>0</v>
      </c>
      <c r="AG18" s="80">
        <f t="shared" si="11"/>
        <v>0</v>
      </c>
      <c r="AH18" s="80">
        <f t="shared" si="11"/>
        <v>0</v>
      </c>
      <c r="AI18" s="80">
        <f t="shared" si="11"/>
        <v>0</v>
      </c>
      <c r="AJ18" s="80">
        <f>SUM(AJ15:AJ17)</f>
        <v>0</v>
      </c>
      <c r="AK18" s="80">
        <f t="shared" ref="AK18:AU18" si="12">SUM(AK15:AK17)</f>
        <v>0</v>
      </c>
      <c r="AL18" s="80">
        <f t="shared" si="12"/>
        <v>0</v>
      </c>
      <c r="AM18" s="80">
        <f t="shared" si="12"/>
        <v>0</v>
      </c>
      <c r="AN18" s="80">
        <f t="shared" si="12"/>
        <v>0</v>
      </c>
      <c r="AO18" s="80">
        <f t="shared" si="12"/>
        <v>0</v>
      </c>
      <c r="AP18" s="80">
        <f t="shared" si="12"/>
        <v>0</v>
      </c>
      <c r="AQ18" s="80">
        <f t="shared" si="12"/>
        <v>0</v>
      </c>
      <c r="AR18" s="80">
        <f t="shared" si="12"/>
        <v>0</v>
      </c>
      <c r="AS18" s="80">
        <f t="shared" si="12"/>
        <v>0</v>
      </c>
      <c r="AT18" s="80">
        <f t="shared" si="12"/>
        <v>0</v>
      </c>
      <c r="AU18" s="80">
        <f t="shared" si="12"/>
        <v>0</v>
      </c>
    </row>
    <row r="19" spans="1:47" s="10" customFormat="1" x14ac:dyDescent="0.45">
      <c r="F19" s="67">
        <f t="shared" si="4"/>
        <v>17</v>
      </c>
      <c r="G19" s="111" t="s">
        <v>72</v>
      </c>
      <c r="H19" s="112"/>
      <c r="I19" s="79">
        <f t="shared" si="0"/>
        <v>0</v>
      </c>
      <c r="J19" s="79">
        <f t="shared" si="1"/>
        <v>0</v>
      </c>
      <c r="K19" s="79">
        <f t="shared" si="2"/>
        <v>0</v>
      </c>
      <c r="L19" s="79">
        <f>L10-L14-L18</f>
        <v>0</v>
      </c>
      <c r="M19" s="79">
        <f t="shared" ref="M19:W19" si="13">M10-M14-M18</f>
        <v>0</v>
      </c>
      <c r="N19" s="79">
        <f t="shared" si="13"/>
        <v>0</v>
      </c>
      <c r="O19" s="79">
        <f t="shared" si="13"/>
        <v>0</v>
      </c>
      <c r="P19" s="79">
        <f t="shared" si="13"/>
        <v>0</v>
      </c>
      <c r="Q19" s="79">
        <f t="shared" si="13"/>
        <v>0</v>
      </c>
      <c r="R19" s="79">
        <f t="shared" si="13"/>
        <v>0</v>
      </c>
      <c r="S19" s="79">
        <f t="shared" si="13"/>
        <v>0</v>
      </c>
      <c r="T19" s="79">
        <f t="shared" si="13"/>
        <v>0</v>
      </c>
      <c r="U19" s="79">
        <f t="shared" si="13"/>
        <v>0</v>
      </c>
      <c r="V19" s="79">
        <f t="shared" si="13"/>
        <v>0</v>
      </c>
      <c r="W19" s="79">
        <f t="shared" si="13"/>
        <v>0</v>
      </c>
      <c r="X19" s="79">
        <f>X10-X14-X18</f>
        <v>0</v>
      </c>
      <c r="Y19" s="79">
        <f t="shared" ref="Y19:AI19" si="14">Y10-Y14-Y18</f>
        <v>0</v>
      </c>
      <c r="Z19" s="79">
        <f t="shared" si="14"/>
        <v>0</v>
      </c>
      <c r="AA19" s="79">
        <f t="shared" si="14"/>
        <v>0</v>
      </c>
      <c r="AB19" s="79">
        <f t="shared" si="14"/>
        <v>0</v>
      </c>
      <c r="AC19" s="79">
        <f t="shared" si="14"/>
        <v>0</v>
      </c>
      <c r="AD19" s="79">
        <f t="shared" si="14"/>
        <v>0</v>
      </c>
      <c r="AE19" s="79">
        <f t="shared" si="14"/>
        <v>0</v>
      </c>
      <c r="AF19" s="79">
        <f t="shared" si="14"/>
        <v>0</v>
      </c>
      <c r="AG19" s="79">
        <f t="shared" si="14"/>
        <v>0</v>
      </c>
      <c r="AH19" s="79">
        <f t="shared" si="14"/>
        <v>0</v>
      </c>
      <c r="AI19" s="79">
        <f t="shared" si="14"/>
        <v>0</v>
      </c>
      <c r="AJ19" s="79">
        <f>AJ10-AJ14-AJ18</f>
        <v>0</v>
      </c>
      <c r="AK19" s="79">
        <f t="shared" ref="AK19:AU19" si="15">AK10-AK14-AK18</f>
        <v>0</v>
      </c>
      <c r="AL19" s="79">
        <f t="shared" si="15"/>
        <v>0</v>
      </c>
      <c r="AM19" s="79">
        <f t="shared" si="15"/>
        <v>0</v>
      </c>
      <c r="AN19" s="79">
        <f t="shared" si="15"/>
        <v>0</v>
      </c>
      <c r="AO19" s="79">
        <f t="shared" si="15"/>
        <v>0</v>
      </c>
      <c r="AP19" s="79">
        <f t="shared" si="15"/>
        <v>0</v>
      </c>
      <c r="AQ19" s="79">
        <f t="shared" si="15"/>
        <v>0</v>
      </c>
      <c r="AR19" s="79">
        <f t="shared" si="15"/>
        <v>0</v>
      </c>
      <c r="AS19" s="79">
        <f t="shared" si="15"/>
        <v>0</v>
      </c>
      <c r="AT19" s="79">
        <f t="shared" si="15"/>
        <v>0</v>
      </c>
      <c r="AU19" s="79">
        <f t="shared" si="15"/>
        <v>0</v>
      </c>
    </row>
    <row r="20" spans="1:47" s="10" customFormat="1" x14ac:dyDescent="0.45">
      <c r="F20" s="63">
        <f t="shared" si="4"/>
        <v>18</v>
      </c>
      <c r="G20" s="103" t="s">
        <v>68</v>
      </c>
      <c r="H20" s="104"/>
      <c r="I20" s="87">
        <f t="shared" si="0"/>
        <v>0</v>
      </c>
      <c r="J20" s="87">
        <f t="shared" si="1"/>
        <v>0</v>
      </c>
      <c r="K20" s="87">
        <f t="shared" si="2"/>
        <v>0</v>
      </c>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row>
    <row r="21" spans="1:47" s="10" customFormat="1" x14ac:dyDescent="0.45">
      <c r="F21" s="63">
        <f t="shared" si="4"/>
        <v>19</v>
      </c>
      <c r="G21" s="103" t="s">
        <v>42</v>
      </c>
      <c r="H21" s="104"/>
      <c r="I21" s="87">
        <f t="shared" si="0"/>
        <v>0</v>
      </c>
      <c r="J21" s="87">
        <f t="shared" si="1"/>
        <v>0</v>
      </c>
      <c r="K21" s="87">
        <f t="shared" si="2"/>
        <v>0</v>
      </c>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row>
    <row r="22" spans="1:47" s="10" customFormat="1" x14ac:dyDescent="0.45">
      <c r="F22" s="63">
        <f t="shared" si="4"/>
        <v>20</v>
      </c>
      <c r="G22" s="103" t="s">
        <v>69</v>
      </c>
      <c r="H22" s="104"/>
      <c r="I22" s="87">
        <f t="shared" si="0"/>
        <v>0</v>
      </c>
      <c r="J22" s="87">
        <f t="shared" si="1"/>
        <v>0</v>
      </c>
      <c r="K22" s="87">
        <f t="shared" si="2"/>
        <v>0</v>
      </c>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s="10" customFormat="1" x14ac:dyDescent="0.45">
      <c r="B23" s="58"/>
      <c r="C23" s="58"/>
      <c r="D23" s="58"/>
      <c r="F23" s="67">
        <f t="shared" si="4"/>
        <v>21</v>
      </c>
      <c r="G23" s="115" t="s">
        <v>20</v>
      </c>
      <c r="H23" s="116"/>
      <c r="I23" s="79">
        <f>I19-SUM(I20:I22)</f>
        <v>0</v>
      </c>
      <c r="J23" s="79">
        <f t="shared" ref="J23:AU23" si="16">J19-SUM(J20:J22)</f>
        <v>0</v>
      </c>
      <c r="K23" s="79">
        <f t="shared" si="16"/>
        <v>0</v>
      </c>
      <c r="L23" s="79">
        <f t="shared" si="16"/>
        <v>0</v>
      </c>
      <c r="M23" s="79">
        <f t="shared" si="16"/>
        <v>0</v>
      </c>
      <c r="N23" s="79">
        <f t="shared" si="16"/>
        <v>0</v>
      </c>
      <c r="O23" s="79">
        <f t="shared" si="16"/>
        <v>0</v>
      </c>
      <c r="P23" s="79">
        <f t="shared" si="16"/>
        <v>0</v>
      </c>
      <c r="Q23" s="79">
        <f t="shared" si="16"/>
        <v>0</v>
      </c>
      <c r="R23" s="79">
        <f t="shared" si="16"/>
        <v>0</v>
      </c>
      <c r="S23" s="79">
        <f t="shared" si="16"/>
        <v>0</v>
      </c>
      <c r="T23" s="79">
        <f t="shared" si="16"/>
        <v>0</v>
      </c>
      <c r="U23" s="79">
        <f t="shared" si="16"/>
        <v>0</v>
      </c>
      <c r="V23" s="79">
        <f t="shared" si="16"/>
        <v>0</v>
      </c>
      <c r="W23" s="79">
        <f t="shared" si="16"/>
        <v>0</v>
      </c>
      <c r="X23" s="79">
        <f t="shared" si="16"/>
        <v>0</v>
      </c>
      <c r="Y23" s="79">
        <f t="shared" si="16"/>
        <v>0</v>
      </c>
      <c r="Z23" s="79">
        <f t="shared" si="16"/>
        <v>0</v>
      </c>
      <c r="AA23" s="79">
        <f t="shared" si="16"/>
        <v>0</v>
      </c>
      <c r="AB23" s="79">
        <f t="shared" si="16"/>
        <v>0</v>
      </c>
      <c r="AC23" s="79">
        <f t="shared" si="16"/>
        <v>0</v>
      </c>
      <c r="AD23" s="79">
        <f t="shared" si="16"/>
        <v>0</v>
      </c>
      <c r="AE23" s="79">
        <f t="shared" si="16"/>
        <v>0</v>
      </c>
      <c r="AF23" s="79">
        <f t="shared" si="16"/>
        <v>0</v>
      </c>
      <c r="AG23" s="79">
        <f t="shared" si="16"/>
        <v>0</v>
      </c>
      <c r="AH23" s="79">
        <f t="shared" si="16"/>
        <v>0</v>
      </c>
      <c r="AI23" s="79">
        <f t="shared" si="16"/>
        <v>0</v>
      </c>
      <c r="AJ23" s="79">
        <f t="shared" si="16"/>
        <v>0</v>
      </c>
      <c r="AK23" s="79">
        <f t="shared" si="16"/>
        <v>0</v>
      </c>
      <c r="AL23" s="79">
        <f t="shared" si="16"/>
        <v>0</v>
      </c>
      <c r="AM23" s="79">
        <f t="shared" si="16"/>
        <v>0</v>
      </c>
      <c r="AN23" s="79">
        <f t="shared" si="16"/>
        <v>0</v>
      </c>
      <c r="AO23" s="79">
        <f t="shared" si="16"/>
        <v>0</v>
      </c>
      <c r="AP23" s="79">
        <f t="shared" si="16"/>
        <v>0</v>
      </c>
      <c r="AQ23" s="79">
        <f t="shared" si="16"/>
        <v>0</v>
      </c>
      <c r="AR23" s="79">
        <f t="shared" si="16"/>
        <v>0</v>
      </c>
      <c r="AS23" s="79">
        <f t="shared" si="16"/>
        <v>0</v>
      </c>
      <c r="AT23" s="79">
        <f t="shared" si="16"/>
        <v>0</v>
      </c>
      <c r="AU23" s="79">
        <f t="shared" si="16"/>
        <v>0</v>
      </c>
    </row>
    <row r="24" spans="1:47" s="10" customFormat="1" x14ac:dyDescent="0.45">
      <c r="B24" s="58"/>
      <c r="C24" s="58"/>
      <c r="D24" s="58"/>
      <c r="F24" s="68">
        <f t="shared" si="4"/>
        <v>22</v>
      </c>
      <c r="G24" s="117" t="s">
        <v>21</v>
      </c>
      <c r="H24" s="118"/>
      <c r="I24" s="76">
        <f>I23</f>
        <v>0</v>
      </c>
      <c r="J24" s="76">
        <f>I24+J23</f>
        <v>0</v>
      </c>
      <c r="K24" s="76">
        <f>J24+K23</f>
        <v>0</v>
      </c>
      <c r="L24" s="76">
        <f>L23</f>
        <v>0</v>
      </c>
      <c r="M24" s="76">
        <f t="shared" ref="M24:W24" si="17">L24+M23</f>
        <v>0</v>
      </c>
      <c r="N24" s="76">
        <f t="shared" si="17"/>
        <v>0</v>
      </c>
      <c r="O24" s="76">
        <f t="shared" si="17"/>
        <v>0</v>
      </c>
      <c r="P24" s="76">
        <f t="shared" si="17"/>
        <v>0</v>
      </c>
      <c r="Q24" s="76">
        <f t="shared" si="17"/>
        <v>0</v>
      </c>
      <c r="R24" s="76">
        <f t="shared" si="17"/>
        <v>0</v>
      </c>
      <c r="S24" s="76">
        <f t="shared" si="17"/>
        <v>0</v>
      </c>
      <c r="T24" s="76">
        <f t="shared" si="17"/>
        <v>0</v>
      </c>
      <c r="U24" s="76">
        <f t="shared" si="17"/>
        <v>0</v>
      </c>
      <c r="V24" s="76">
        <f t="shared" si="17"/>
        <v>0</v>
      </c>
      <c r="W24" s="76">
        <f t="shared" si="17"/>
        <v>0</v>
      </c>
      <c r="X24" s="76">
        <f t="shared" ref="X24" si="18">W24+X23</f>
        <v>0</v>
      </c>
      <c r="Y24" s="76">
        <f t="shared" ref="Y24" si="19">X24+Y23</f>
        <v>0</v>
      </c>
      <c r="Z24" s="76">
        <f t="shared" ref="Z24" si="20">Y24+Z23</f>
        <v>0</v>
      </c>
      <c r="AA24" s="76">
        <f t="shared" ref="AA24" si="21">Z24+AA23</f>
        <v>0</v>
      </c>
      <c r="AB24" s="76">
        <f t="shared" ref="AB24" si="22">AA24+AB23</f>
        <v>0</v>
      </c>
      <c r="AC24" s="76">
        <f t="shared" ref="AC24" si="23">AB24+AC23</f>
        <v>0</v>
      </c>
      <c r="AD24" s="76">
        <f t="shared" ref="AD24" si="24">AC24+AD23</f>
        <v>0</v>
      </c>
      <c r="AE24" s="76">
        <f t="shared" ref="AE24" si="25">AD24+AE23</f>
        <v>0</v>
      </c>
      <c r="AF24" s="76">
        <f>AE24+AF23</f>
        <v>0</v>
      </c>
      <c r="AG24" s="76">
        <f t="shared" ref="AG24" si="26">AF24+AG23</f>
        <v>0</v>
      </c>
      <c r="AH24" s="76">
        <f t="shared" ref="AH24" si="27">AG24+AH23</f>
        <v>0</v>
      </c>
      <c r="AI24" s="76">
        <f t="shared" ref="AI24" si="28">AH24+AI23</f>
        <v>0</v>
      </c>
      <c r="AJ24" s="76">
        <f t="shared" ref="AJ24" si="29">AI24+AJ23</f>
        <v>0</v>
      </c>
      <c r="AK24" s="76">
        <f t="shared" ref="AK24" si="30">AJ24+AK23</f>
        <v>0</v>
      </c>
      <c r="AL24" s="76">
        <f t="shared" ref="AL24" si="31">AK24+AL23</f>
        <v>0</v>
      </c>
      <c r="AM24" s="76">
        <f t="shared" ref="AM24" si="32">AL24+AM23</f>
        <v>0</v>
      </c>
      <c r="AN24" s="76">
        <f t="shared" ref="AN24" si="33">AM24+AN23</f>
        <v>0</v>
      </c>
      <c r="AO24" s="76">
        <f t="shared" ref="AO24" si="34">AN24+AO23</f>
        <v>0</v>
      </c>
      <c r="AP24" s="76">
        <f t="shared" ref="AP24" si="35">AO24+AP23</f>
        <v>0</v>
      </c>
      <c r="AQ24" s="76">
        <f t="shared" ref="AQ24" si="36">AP24+AQ23</f>
        <v>0</v>
      </c>
      <c r="AR24" s="76">
        <f t="shared" ref="AR24" si="37">AQ24+AR23</f>
        <v>0</v>
      </c>
      <c r="AS24" s="76">
        <f t="shared" ref="AS24" si="38">AR24+AS23</f>
        <v>0</v>
      </c>
      <c r="AT24" s="76">
        <f t="shared" ref="AT24" si="39">AS24+AT23</f>
        <v>0</v>
      </c>
      <c r="AU24" s="76">
        <f t="shared" ref="AU24" si="40">AT24+AU23</f>
        <v>0</v>
      </c>
    </row>
    <row r="25" spans="1:47" x14ac:dyDescent="0.45">
      <c r="I25" s="61"/>
      <c r="J25" s="61"/>
      <c r="K25" s="61"/>
      <c r="L25" s="5"/>
      <c r="M25" s="5"/>
      <c r="N25" s="5"/>
      <c r="X25" s="5"/>
      <c r="Y25" s="5"/>
      <c r="Z25" s="5"/>
      <c r="AJ25" s="5"/>
      <c r="AK25" s="5"/>
      <c r="AL25" s="5"/>
    </row>
    <row r="26" spans="1:47" x14ac:dyDescent="0.45">
      <c r="I26" s="61"/>
      <c r="J26" s="61"/>
      <c r="K26" s="61"/>
      <c r="L26" s="5"/>
      <c r="M26" s="5"/>
      <c r="N26" s="5"/>
      <c r="X26" s="5"/>
      <c r="Y26" s="5"/>
      <c r="Z26" s="5"/>
      <c r="AJ26" s="5"/>
      <c r="AK26" s="5"/>
      <c r="AL26" s="5"/>
    </row>
    <row r="27" spans="1:47" x14ac:dyDescent="0.45">
      <c r="A27" s="91" t="s">
        <v>97</v>
      </c>
      <c r="B27" s="92"/>
      <c r="C27" s="93" t="s">
        <v>79</v>
      </c>
      <c r="D27" s="87">
        <f>SUM(D29:D48)</f>
        <v>0</v>
      </c>
      <c r="F27" s="67">
        <f>F24+3</f>
        <v>25</v>
      </c>
      <c r="G27" s="94" t="s">
        <v>30</v>
      </c>
      <c r="H27" s="94"/>
      <c r="I27" s="71" t="s">
        <v>80</v>
      </c>
      <c r="J27" s="71" t="s">
        <v>81</v>
      </c>
      <c r="K27" s="71" t="s">
        <v>82</v>
      </c>
      <c r="L27" s="71" t="s">
        <v>5</v>
      </c>
      <c r="M27" s="71" t="s">
        <v>6</v>
      </c>
      <c r="N27" s="71" t="s">
        <v>7</v>
      </c>
      <c r="O27" s="71" t="s">
        <v>8</v>
      </c>
      <c r="P27" s="71" t="s">
        <v>9</v>
      </c>
      <c r="Q27" s="71" t="s">
        <v>10</v>
      </c>
      <c r="R27" s="71" t="s">
        <v>11</v>
      </c>
      <c r="S27" s="71" t="s">
        <v>12</v>
      </c>
      <c r="T27" s="71" t="s">
        <v>13</v>
      </c>
      <c r="U27" s="71" t="s">
        <v>14</v>
      </c>
      <c r="V27" s="71" t="s">
        <v>15</v>
      </c>
      <c r="W27" s="71" t="s">
        <v>16</v>
      </c>
      <c r="X27" s="71" t="s">
        <v>5</v>
      </c>
      <c r="Y27" s="71" t="s">
        <v>6</v>
      </c>
      <c r="Z27" s="71" t="s">
        <v>7</v>
      </c>
      <c r="AA27" s="71" t="s">
        <v>8</v>
      </c>
      <c r="AB27" s="71" t="s">
        <v>9</v>
      </c>
      <c r="AC27" s="71" t="s">
        <v>10</v>
      </c>
      <c r="AD27" s="71" t="s">
        <v>11</v>
      </c>
      <c r="AE27" s="71" t="s">
        <v>12</v>
      </c>
      <c r="AF27" s="71" t="s">
        <v>13</v>
      </c>
      <c r="AG27" s="71" t="s">
        <v>14</v>
      </c>
      <c r="AH27" s="71" t="s">
        <v>15</v>
      </c>
      <c r="AI27" s="71" t="s">
        <v>16</v>
      </c>
      <c r="AJ27" s="71" t="s">
        <v>5</v>
      </c>
      <c r="AK27" s="71" t="s">
        <v>6</v>
      </c>
      <c r="AL27" s="71" t="s">
        <v>7</v>
      </c>
      <c r="AM27" s="71" t="s">
        <v>8</v>
      </c>
      <c r="AN27" s="71" t="s">
        <v>9</v>
      </c>
      <c r="AO27" s="71" t="s">
        <v>10</v>
      </c>
      <c r="AP27" s="71" t="s">
        <v>11</v>
      </c>
      <c r="AQ27" s="71" t="s">
        <v>12</v>
      </c>
      <c r="AR27" s="71" t="s">
        <v>13</v>
      </c>
      <c r="AS27" s="71" t="s">
        <v>14</v>
      </c>
      <c r="AT27" s="71" t="s">
        <v>15</v>
      </c>
      <c r="AU27" s="71" t="s">
        <v>16</v>
      </c>
    </row>
    <row r="28" spans="1:47" s="10" customFormat="1" x14ac:dyDescent="0.45">
      <c r="A28" s="95" t="s">
        <v>2</v>
      </c>
      <c r="B28" s="93" t="s">
        <v>76</v>
      </c>
      <c r="C28" s="93" t="s">
        <v>77</v>
      </c>
      <c r="D28" s="93" t="s">
        <v>78</v>
      </c>
      <c r="F28" s="66">
        <f t="shared" si="4"/>
        <v>26</v>
      </c>
      <c r="G28" s="119" t="s">
        <v>31</v>
      </c>
      <c r="H28" s="120"/>
      <c r="I28" s="80">
        <f>W28</f>
        <v>0</v>
      </c>
      <c r="J28" s="80">
        <f>AI28</f>
        <v>0</v>
      </c>
      <c r="K28" s="80">
        <f>AU28</f>
        <v>0</v>
      </c>
      <c r="L28" s="57"/>
      <c r="M28" s="96">
        <f>L36</f>
        <v>0</v>
      </c>
      <c r="N28" s="96">
        <f t="shared" ref="N28:W28" si="41">M36</f>
        <v>0</v>
      </c>
      <c r="O28" s="96">
        <f t="shared" si="41"/>
        <v>0</v>
      </c>
      <c r="P28" s="96">
        <f t="shared" si="41"/>
        <v>0</v>
      </c>
      <c r="Q28" s="96">
        <f t="shared" si="41"/>
        <v>0</v>
      </c>
      <c r="R28" s="96">
        <f t="shared" si="41"/>
        <v>0</v>
      </c>
      <c r="S28" s="96">
        <f t="shared" si="41"/>
        <v>0</v>
      </c>
      <c r="T28" s="96">
        <f t="shared" si="41"/>
        <v>0</v>
      </c>
      <c r="U28" s="96">
        <f t="shared" si="41"/>
        <v>0</v>
      </c>
      <c r="V28" s="96">
        <f t="shared" si="41"/>
        <v>0</v>
      </c>
      <c r="W28" s="96">
        <f t="shared" si="41"/>
        <v>0</v>
      </c>
      <c r="X28" s="96">
        <f>W36</f>
        <v>0</v>
      </c>
      <c r="Y28" s="96">
        <f>X36</f>
        <v>0</v>
      </c>
      <c r="Z28" s="96">
        <f t="shared" ref="Z28" si="42">Y36</f>
        <v>0</v>
      </c>
      <c r="AA28" s="96">
        <f t="shared" ref="AA28" si="43">Z36</f>
        <v>0</v>
      </c>
      <c r="AB28" s="96">
        <f t="shared" ref="AB28" si="44">AA36</f>
        <v>0</v>
      </c>
      <c r="AC28" s="96">
        <f t="shared" ref="AC28" si="45">AB36</f>
        <v>0</v>
      </c>
      <c r="AD28" s="96">
        <f t="shared" ref="AD28" si="46">AC36</f>
        <v>0</v>
      </c>
      <c r="AE28" s="96">
        <f t="shared" ref="AE28" si="47">AD36</f>
        <v>0</v>
      </c>
      <c r="AF28" s="96">
        <f t="shared" ref="AF28" si="48">AE36</f>
        <v>0</v>
      </c>
      <c r="AG28" s="96">
        <f t="shared" ref="AG28" si="49">AF36</f>
        <v>0</v>
      </c>
      <c r="AH28" s="96">
        <f t="shared" ref="AH28" si="50">AG36</f>
        <v>0</v>
      </c>
      <c r="AI28" s="96">
        <f t="shared" ref="AI28" si="51">AH36</f>
        <v>0</v>
      </c>
      <c r="AJ28" s="96">
        <f>AI36</f>
        <v>0</v>
      </c>
      <c r="AK28" s="96">
        <f>AJ36</f>
        <v>0</v>
      </c>
      <c r="AL28" s="96">
        <f t="shared" ref="AL28" si="52">AK36</f>
        <v>0</v>
      </c>
      <c r="AM28" s="96">
        <f t="shared" ref="AM28" si="53">AL36</f>
        <v>0</v>
      </c>
      <c r="AN28" s="96">
        <f t="shared" ref="AN28" si="54">AM36</f>
        <v>0</v>
      </c>
      <c r="AO28" s="96">
        <f t="shared" ref="AO28" si="55">AN36</f>
        <v>0</v>
      </c>
      <c r="AP28" s="96">
        <f t="shared" ref="AP28" si="56">AO36</f>
        <v>0</v>
      </c>
      <c r="AQ28" s="96">
        <f t="shared" ref="AQ28" si="57">AP36</f>
        <v>0</v>
      </c>
      <c r="AR28" s="96">
        <f t="shared" ref="AR28" si="58">AQ36</f>
        <v>0</v>
      </c>
      <c r="AS28" s="96">
        <f t="shared" ref="AS28" si="59">AR36</f>
        <v>0</v>
      </c>
      <c r="AT28" s="96">
        <f t="shared" ref="AT28" si="60">AS36</f>
        <v>0</v>
      </c>
      <c r="AU28" s="96">
        <f t="shared" ref="AU28" si="61">AT36</f>
        <v>0</v>
      </c>
    </row>
    <row r="29" spans="1:47" s="10" customFormat="1" x14ac:dyDescent="0.45">
      <c r="A29" s="45"/>
      <c r="B29" s="46"/>
      <c r="C29" s="46"/>
      <c r="D29" s="97">
        <f>B29*C29</f>
        <v>0</v>
      </c>
      <c r="F29" s="68">
        <f t="shared" si="4"/>
        <v>27</v>
      </c>
      <c r="G29" s="98" t="s">
        <v>20</v>
      </c>
      <c r="H29" s="99" t="s">
        <v>38</v>
      </c>
      <c r="I29" s="76">
        <f t="shared" ref="I29:I35" si="62">SUM(L29:W29)</f>
        <v>0</v>
      </c>
      <c r="J29" s="76">
        <f t="shared" ref="J29:J35" si="63">SUM(X29:AI29)</f>
        <v>0</v>
      </c>
      <c r="K29" s="76">
        <f t="shared" ref="K29:K35" si="64">SUM(AJ29:AU29)</f>
        <v>0</v>
      </c>
      <c r="L29" s="100">
        <f>L23+L21</f>
        <v>0</v>
      </c>
      <c r="M29" s="100">
        <f t="shared" ref="M29:W29" si="65">M23+M21</f>
        <v>0</v>
      </c>
      <c r="N29" s="100">
        <f t="shared" si="65"/>
        <v>0</v>
      </c>
      <c r="O29" s="100">
        <f t="shared" si="65"/>
        <v>0</v>
      </c>
      <c r="P29" s="100">
        <f t="shared" si="65"/>
        <v>0</v>
      </c>
      <c r="Q29" s="100">
        <f t="shared" si="65"/>
        <v>0</v>
      </c>
      <c r="R29" s="100">
        <f t="shared" si="65"/>
        <v>0</v>
      </c>
      <c r="S29" s="100">
        <f t="shared" si="65"/>
        <v>0</v>
      </c>
      <c r="T29" s="100">
        <f t="shared" si="65"/>
        <v>0</v>
      </c>
      <c r="U29" s="100">
        <f t="shared" si="65"/>
        <v>0</v>
      </c>
      <c r="V29" s="100">
        <f t="shared" si="65"/>
        <v>0</v>
      </c>
      <c r="W29" s="100">
        <f t="shared" si="65"/>
        <v>0</v>
      </c>
      <c r="X29" s="100">
        <f>X23+X21</f>
        <v>0</v>
      </c>
      <c r="Y29" s="100">
        <f t="shared" ref="Y29:AI29" si="66">Y23+Y21</f>
        <v>0</v>
      </c>
      <c r="Z29" s="100">
        <f t="shared" si="66"/>
        <v>0</v>
      </c>
      <c r="AA29" s="100">
        <f t="shared" si="66"/>
        <v>0</v>
      </c>
      <c r="AB29" s="100">
        <f t="shared" si="66"/>
        <v>0</v>
      </c>
      <c r="AC29" s="100">
        <f t="shared" si="66"/>
        <v>0</v>
      </c>
      <c r="AD29" s="100">
        <f t="shared" si="66"/>
        <v>0</v>
      </c>
      <c r="AE29" s="100">
        <f t="shared" si="66"/>
        <v>0</v>
      </c>
      <c r="AF29" s="100">
        <f t="shared" si="66"/>
        <v>0</v>
      </c>
      <c r="AG29" s="100">
        <f t="shared" si="66"/>
        <v>0</v>
      </c>
      <c r="AH29" s="100">
        <f t="shared" si="66"/>
        <v>0</v>
      </c>
      <c r="AI29" s="100">
        <f t="shared" si="66"/>
        <v>0</v>
      </c>
      <c r="AJ29" s="100">
        <f>AJ23+AJ21</f>
        <v>0</v>
      </c>
      <c r="AK29" s="100">
        <f t="shared" ref="AK29:AU29" si="67">AK23+AK21</f>
        <v>0</v>
      </c>
      <c r="AL29" s="100">
        <f t="shared" si="67"/>
        <v>0</v>
      </c>
      <c r="AM29" s="100">
        <f t="shared" si="67"/>
        <v>0</v>
      </c>
      <c r="AN29" s="100">
        <f t="shared" si="67"/>
        <v>0</v>
      </c>
      <c r="AO29" s="100">
        <f t="shared" si="67"/>
        <v>0</v>
      </c>
      <c r="AP29" s="100">
        <f t="shared" si="67"/>
        <v>0</v>
      </c>
      <c r="AQ29" s="100">
        <f t="shared" si="67"/>
        <v>0</v>
      </c>
      <c r="AR29" s="100">
        <f t="shared" si="67"/>
        <v>0</v>
      </c>
      <c r="AS29" s="100">
        <f t="shared" si="67"/>
        <v>0</v>
      </c>
      <c r="AT29" s="100">
        <f t="shared" si="67"/>
        <v>0</v>
      </c>
      <c r="AU29" s="100">
        <f t="shared" si="67"/>
        <v>0</v>
      </c>
    </row>
    <row r="30" spans="1:47" s="10" customFormat="1" x14ac:dyDescent="0.45">
      <c r="A30" s="48"/>
      <c r="B30" s="47"/>
      <c r="C30" s="47"/>
      <c r="D30" s="87">
        <f t="shared" ref="D30:D48" si="68">B30*C30</f>
        <v>0</v>
      </c>
      <c r="F30" s="29">
        <f t="shared" si="4"/>
        <v>28</v>
      </c>
      <c r="G30" s="101" t="s">
        <v>41</v>
      </c>
      <c r="H30" s="102" t="s">
        <v>40</v>
      </c>
      <c r="I30" s="76">
        <f t="shared" si="62"/>
        <v>0</v>
      </c>
      <c r="J30" s="76">
        <f t="shared" si="63"/>
        <v>0</v>
      </c>
      <c r="K30" s="76">
        <f t="shared" si="64"/>
        <v>0</v>
      </c>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row>
    <row r="31" spans="1:47" s="10" customFormat="1" x14ac:dyDescent="0.45">
      <c r="A31" s="48"/>
      <c r="B31" s="47"/>
      <c r="C31" s="47"/>
      <c r="D31" s="87">
        <f t="shared" si="68"/>
        <v>0</v>
      </c>
      <c r="F31" s="29">
        <f t="shared" si="4"/>
        <v>29</v>
      </c>
      <c r="G31" s="101" t="s">
        <v>43</v>
      </c>
      <c r="H31" s="102" t="s">
        <v>39</v>
      </c>
      <c r="I31" s="76">
        <f t="shared" si="62"/>
        <v>0</v>
      </c>
      <c r="J31" s="76">
        <f t="shared" si="63"/>
        <v>0</v>
      </c>
      <c r="K31" s="76">
        <f t="shared" si="64"/>
        <v>0</v>
      </c>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row>
    <row r="32" spans="1:47" s="10" customFormat="1" x14ac:dyDescent="0.45">
      <c r="A32" s="48"/>
      <c r="B32" s="47"/>
      <c r="C32" s="47"/>
      <c r="D32" s="87">
        <f t="shared" si="68"/>
        <v>0</v>
      </c>
      <c r="F32" s="29">
        <f t="shared" si="4"/>
        <v>30</v>
      </c>
      <c r="G32" s="101" t="s">
        <v>34</v>
      </c>
      <c r="H32" s="102" t="s">
        <v>39</v>
      </c>
      <c r="I32" s="76">
        <f t="shared" si="62"/>
        <v>0</v>
      </c>
      <c r="J32" s="76">
        <f t="shared" si="63"/>
        <v>0</v>
      </c>
      <c r="K32" s="76">
        <f t="shared" si="64"/>
        <v>0</v>
      </c>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row>
    <row r="33" spans="1:47" s="10" customFormat="1" x14ac:dyDescent="0.45">
      <c r="A33" s="48"/>
      <c r="B33" s="47"/>
      <c r="C33" s="47"/>
      <c r="D33" s="87">
        <f t="shared" si="68"/>
        <v>0</v>
      </c>
      <c r="F33" s="29">
        <f t="shared" si="4"/>
        <v>31</v>
      </c>
      <c r="G33" s="101" t="s">
        <v>35</v>
      </c>
      <c r="H33" s="102" t="s">
        <v>40</v>
      </c>
      <c r="I33" s="76">
        <f t="shared" si="62"/>
        <v>0</v>
      </c>
      <c r="J33" s="76">
        <f t="shared" si="63"/>
        <v>0</v>
      </c>
      <c r="K33" s="76">
        <f t="shared" si="64"/>
        <v>0</v>
      </c>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row>
    <row r="34" spans="1:47" s="10" customFormat="1" x14ac:dyDescent="0.45">
      <c r="A34" s="48"/>
      <c r="B34" s="47"/>
      <c r="C34" s="47"/>
      <c r="D34" s="87">
        <f t="shared" si="68"/>
        <v>0</v>
      </c>
      <c r="F34" s="29">
        <f t="shared" si="4"/>
        <v>32</v>
      </c>
      <c r="G34" s="101" t="s">
        <v>36</v>
      </c>
      <c r="H34" s="102" t="s">
        <v>39</v>
      </c>
      <c r="I34" s="76">
        <f t="shared" si="62"/>
        <v>0</v>
      </c>
      <c r="J34" s="76">
        <f t="shared" si="63"/>
        <v>0</v>
      </c>
      <c r="K34" s="76">
        <f t="shared" si="64"/>
        <v>0</v>
      </c>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s="10" customFormat="1" x14ac:dyDescent="0.45">
      <c r="A35" s="48"/>
      <c r="B35" s="47"/>
      <c r="C35" s="47"/>
      <c r="D35" s="87">
        <f t="shared" si="68"/>
        <v>0</v>
      </c>
      <c r="F35" s="29">
        <f t="shared" si="4"/>
        <v>33</v>
      </c>
      <c r="G35" s="101" t="s">
        <v>37</v>
      </c>
      <c r="H35" s="102" t="s">
        <v>40</v>
      </c>
      <c r="I35" s="76">
        <f t="shared" si="62"/>
        <v>0</v>
      </c>
      <c r="J35" s="76">
        <f t="shared" si="63"/>
        <v>0</v>
      </c>
      <c r="K35" s="76">
        <f t="shared" si="64"/>
        <v>0</v>
      </c>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s="20" customFormat="1" x14ac:dyDescent="0.45">
      <c r="A36" s="48"/>
      <c r="B36" s="47"/>
      <c r="C36" s="47"/>
      <c r="D36" s="87">
        <f t="shared" si="68"/>
        <v>0</v>
      </c>
      <c r="F36" s="66">
        <f t="shared" si="4"/>
        <v>34</v>
      </c>
      <c r="G36" s="119" t="s">
        <v>32</v>
      </c>
      <c r="H36" s="120"/>
      <c r="I36" s="80">
        <f>W36</f>
        <v>0</v>
      </c>
      <c r="J36" s="80">
        <f>AI36</f>
        <v>0</v>
      </c>
      <c r="K36" s="80">
        <f>AU36</f>
        <v>0</v>
      </c>
      <c r="L36" s="80">
        <f>SUM(L28:L35)</f>
        <v>0</v>
      </c>
      <c r="M36" s="80">
        <f t="shared" ref="M36:W36" si="69">SUM(M28:M35)</f>
        <v>0</v>
      </c>
      <c r="N36" s="80">
        <f t="shared" si="69"/>
        <v>0</v>
      </c>
      <c r="O36" s="80">
        <f t="shared" si="69"/>
        <v>0</v>
      </c>
      <c r="P36" s="80">
        <f t="shared" si="69"/>
        <v>0</v>
      </c>
      <c r="Q36" s="80">
        <f t="shared" si="69"/>
        <v>0</v>
      </c>
      <c r="R36" s="80">
        <f t="shared" si="69"/>
        <v>0</v>
      </c>
      <c r="S36" s="80">
        <f t="shared" si="69"/>
        <v>0</v>
      </c>
      <c r="T36" s="80">
        <f t="shared" si="69"/>
        <v>0</v>
      </c>
      <c r="U36" s="80">
        <f t="shared" si="69"/>
        <v>0</v>
      </c>
      <c r="V36" s="80">
        <f t="shared" si="69"/>
        <v>0</v>
      </c>
      <c r="W36" s="80">
        <f t="shared" si="69"/>
        <v>0</v>
      </c>
      <c r="X36" s="80">
        <f>SUM(X28:X35)</f>
        <v>0</v>
      </c>
      <c r="Y36" s="80">
        <f t="shared" ref="Y36:AI36" si="70">SUM(Y28:Y35)</f>
        <v>0</v>
      </c>
      <c r="Z36" s="80">
        <f t="shared" si="70"/>
        <v>0</v>
      </c>
      <c r="AA36" s="80">
        <f t="shared" si="70"/>
        <v>0</v>
      </c>
      <c r="AB36" s="80">
        <f t="shared" si="70"/>
        <v>0</v>
      </c>
      <c r="AC36" s="80">
        <f t="shared" si="70"/>
        <v>0</v>
      </c>
      <c r="AD36" s="80">
        <f t="shared" si="70"/>
        <v>0</v>
      </c>
      <c r="AE36" s="80">
        <f t="shared" si="70"/>
        <v>0</v>
      </c>
      <c r="AF36" s="80">
        <f t="shared" si="70"/>
        <v>0</v>
      </c>
      <c r="AG36" s="80">
        <f t="shared" si="70"/>
        <v>0</v>
      </c>
      <c r="AH36" s="80">
        <f t="shared" si="70"/>
        <v>0</v>
      </c>
      <c r="AI36" s="80">
        <f t="shared" si="70"/>
        <v>0</v>
      </c>
      <c r="AJ36" s="80">
        <f>SUM(AJ28:AJ35)</f>
        <v>0</v>
      </c>
      <c r="AK36" s="80">
        <f t="shared" ref="AK36:AU36" si="71">SUM(AK28:AK35)</f>
        <v>0</v>
      </c>
      <c r="AL36" s="80">
        <f t="shared" si="71"/>
        <v>0</v>
      </c>
      <c r="AM36" s="80">
        <f t="shared" si="71"/>
        <v>0</v>
      </c>
      <c r="AN36" s="80">
        <f t="shared" si="71"/>
        <v>0</v>
      </c>
      <c r="AO36" s="80">
        <f t="shared" si="71"/>
        <v>0</v>
      </c>
      <c r="AP36" s="80">
        <f t="shared" si="71"/>
        <v>0</v>
      </c>
      <c r="AQ36" s="80">
        <f t="shared" si="71"/>
        <v>0</v>
      </c>
      <c r="AR36" s="80">
        <f t="shared" si="71"/>
        <v>0</v>
      </c>
      <c r="AS36" s="80">
        <f t="shared" si="71"/>
        <v>0</v>
      </c>
      <c r="AT36" s="80">
        <f t="shared" si="71"/>
        <v>0</v>
      </c>
      <c r="AU36" s="80">
        <f t="shared" si="71"/>
        <v>0</v>
      </c>
    </row>
    <row r="37" spans="1:47" x14ac:dyDescent="0.45">
      <c r="A37" s="48"/>
      <c r="B37" s="47"/>
      <c r="C37" s="47"/>
      <c r="D37" s="87">
        <f t="shared" si="68"/>
        <v>0</v>
      </c>
      <c r="I37" s="61"/>
      <c r="J37" s="61"/>
      <c r="K37" s="61"/>
    </row>
    <row r="38" spans="1:47" x14ac:dyDescent="0.45">
      <c r="A38" s="48"/>
      <c r="B38" s="47"/>
      <c r="C38" s="47"/>
      <c r="D38" s="87">
        <f t="shared" si="68"/>
        <v>0</v>
      </c>
      <c r="I38" s="61"/>
      <c r="J38" s="61"/>
      <c r="K38" s="61"/>
    </row>
    <row r="39" spans="1:47" x14ac:dyDescent="0.45">
      <c r="A39" s="48"/>
      <c r="B39" s="47"/>
      <c r="C39" s="47"/>
      <c r="D39" s="87">
        <f t="shared" si="68"/>
        <v>0</v>
      </c>
      <c r="F39" s="67">
        <f>F36+3</f>
        <v>37</v>
      </c>
      <c r="G39" s="113" t="s">
        <v>33</v>
      </c>
      <c r="H39" s="114"/>
      <c r="I39" s="71" t="s">
        <v>80</v>
      </c>
      <c r="J39" s="71" t="s">
        <v>81</v>
      </c>
      <c r="K39" s="71" t="s">
        <v>82</v>
      </c>
      <c r="L39" s="72" t="s">
        <v>5</v>
      </c>
      <c r="M39" s="72" t="s">
        <v>6</v>
      </c>
      <c r="N39" s="72" t="s">
        <v>7</v>
      </c>
      <c r="O39" s="72" t="s">
        <v>8</v>
      </c>
      <c r="P39" s="72" t="s">
        <v>9</v>
      </c>
      <c r="Q39" s="72" t="s">
        <v>10</v>
      </c>
      <c r="R39" s="72" t="s">
        <v>11</v>
      </c>
      <c r="S39" s="72" t="s">
        <v>12</v>
      </c>
      <c r="T39" s="72" t="s">
        <v>13</v>
      </c>
      <c r="U39" s="72" t="s">
        <v>14</v>
      </c>
      <c r="V39" s="72" t="s">
        <v>15</v>
      </c>
      <c r="W39" s="72" t="s">
        <v>16</v>
      </c>
      <c r="X39" s="72" t="s">
        <v>5</v>
      </c>
      <c r="Y39" s="72" t="s">
        <v>6</v>
      </c>
      <c r="Z39" s="72" t="s">
        <v>7</v>
      </c>
      <c r="AA39" s="72" t="s">
        <v>8</v>
      </c>
      <c r="AB39" s="72" t="s">
        <v>9</v>
      </c>
      <c r="AC39" s="72" t="s">
        <v>10</v>
      </c>
      <c r="AD39" s="72" t="s">
        <v>11</v>
      </c>
      <c r="AE39" s="72" t="s">
        <v>12</v>
      </c>
      <c r="AF39" s="72" t="s">
        <v>13</v>
      </c>
      <c r="AG39" s="72" t="s">
        <v>14</v>
      </c>
      <c r="AH39" s="72" t="s">
        <v>15</v>
      </c>
      <c r="AI39" s="72" t="s">
        <v>16</v>
      </c>
      <c r="AJ39" s="72" t="s">
        <v>5</v>
      </c>
      <c r="AK39" s="72" t="s">
        <v>6</v>
      </c>
      <c r="AL39" s="72" t="s">
        <v>7</v>
      </c>
      <c r="AM39" s="72" t="s">
        <v>8</v>
      </c>
      <c r="AN39" s="72" t="s">
        <v>9</v>
      </c>
      <c r="AO39" s="72" t="s">
        <v>10</v>
      </c>
      <c r="AP39" s="72" t="s">
        <v>11</v>
      </c>
      <c r="AQ39" s="72" t="s">
        <v>12</v>
      </c>
      <c r="AR39" s="72" t="s">
        <v>13</v>
      </c>
      <c r="AS39" s="72" t="s">
        <v>14</v>
      </c>
      <c r="AT39" s="72" t="s">
        <v>15</v>
      </c>
      <c r="AU39" s="72" t="s">
        <v>16</v>
      </c>
    </row>
    <row r="40" spans="1:47" x14ac:dyDescent="0.45">
      <c r="A40" s="48"/>
      <c r="B40" s="47"/>
      <c r="C40" s="47"/>
      <c r="D40" s="87">
        <f t="shared" si="68"/>
        <v>0</v>
      </c>
      <c r="F40" s="38">
        <f t="shared" si="4"/>
        <v>38</v>
      </c>
      <c r="G40" s="123" t="s">
        <v>44</v>
      </c>
      <c r="H40" s="124"/>
      <c r="I40" s="73"/>
      <c r="J40" s="73"/>
      <c r="K40" s="74"/>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row>
    <row r="41" spans="1:47" x14ac:dyDescent="0.45">
      <c r="A41" s="48"/>
      <c r="B41" s="47"/>
      <c r="C41" s="47"/>
      <c r="D41" s="87">
        <f t="shared" si="68"/>
        <v>0</v>
      </c>
      <c r="F41" s="29">
        <f t="shared" si="4"/>
        <v>39</v>
      </c>
      <c r="G41" s="121" t="s">
        <v>45</v>
      </c>
      <c r="H41" s="122"/>
      <c r="I41" s="76">
        <f>W41</f>
        <v>0</v>
      </c>
      <c r="J41" s="76">
        <f>AI41</f>
        <v>0</v>
      </c>
      <c r="K41" s="76">
        <f>AU41</f>
        <v>0</v>
      </c>
      <c r="L41" s="77">
        <f>L36</f>
        <v>0</v>
      </c>
      <c r="M41" s="77">
        <f t="shared" ref="M41:W41" si="72">M36</f>
        <v>0</v>
      </c>
      <c r="N41" s="77">
        <f t="shared" si="72"/>
        <v>0</v>
      </c>
      <c r="O41" s="77">
        <f t="shared" si="72"/>
        <v>0</v>
      </c>
      <c r="P41" s="77">
        <f t="shared" si="72"/>
        <v>0</v>
      </c>
      <c r="Q41" s="77">
        <f t="shared" si="72"/>
        <v>0</v>
      </c>
      <c r="R41" s="77">
        <f t="shared" si="72"/>
        <v>0</v>
      </c>
      <c r="S41" s="77">
        <f t="shared" si="72"/>
        <v>0</v>
      </c>
      <c r="T41" s="77">
        <f t="shared" si="72"/>
        <v>0</v>
      </c>
      <c r="U41" s="77">
        <f t="shared" si="72"/>
        <v>0</v>
      </c>
      <c r="V41" s="77">
        <f t="shared" si="72"/>
        <v>0</v>
      </c>
      <c r="W41" s="77">
        <f t="shared" si="72"/>
        <v>0</v>
      </c>
      <c r="X41" s="77">
        <f>X36</f>
        <v>0</v>
      </c>
      <c r="Y41" s="77">
        <f t="shared" ref="Y41:AI41" si="73">Y36</f>
        <v>0</v>
      </c>
      <c r="Z41" s="77">
        <f t="shared" si="73"/>
        <v>0</v>
      </c>
      <c r="AA41" s="77">
        <f t="shared" si="73"/>
        <v>0</v>
      </c>
      <c r="AB41" s="77">
        <f t="shared" si="73"/>
        <v>0</v>
      </c>
      <c r="AC41" s="77">
        <f t="shared" si="73"/>
        <v>0</v>
      </c>
      <c r="AD41" s="77">
        <f t="shared" si="73"/>
        <v>0</v>
      </c>
      <c r="AE41" s="77">
        <f t="shared" si="73"/>
        <v>0</v>
      </c>
      <c r="AF41" s="77">
        <f t="shared" si="73"/>
        <v>0</v>
      </c>
      <c r="AG41" s="77">
        <f t="shared" si="73"/>
        <v>0</v>
      </c>
      <c r="AH41" s="77">
        <f t="shared" si="73"/>
        <v>0</v>
      </c>
      <c r="AI41" s="77">
        <f t="shared" si="73"/>
        <v>0</v>
      </c>
      <c r="AJ41" s="77">
        <f>AJ36</f>
        <v>0</v>
      </c>
      <c r="AK41" s="77">
        <f t="shared" ref="AK41:AU41" si="74">AK36</f>
        <v>0</v>
      </c>
      <c r="AL41" s="77">
        <f t="shared" si="74"/>
        <v>0</v>
      </c>
      <c r="AM41" s="77">
        <f t="shared" si="74"/>
        <v>0</v>
      </c>
      <c r="AN41" s="77">
        <f t="shared" si="74"/>
        <v>0</v>
      </c>
      <c r="AO41" s="77">
        <f t="shared" si="74"/>
        <v>0</v>
      </c>
      <c r="AP41" s="77">
        <f t="shared" si="74"/>
        <v>0</v>
      </c>
      <c r="AQ41" s="77">
        <f t="shared" si="74"/>
        <v>0</v>
      </c>
      <c r="AR41" s="77">
        <f t="shared" si="74"/>
        <v>0</v>
      </c>
      <c r="AS41" s="77">
        <f t="shared" si="74"/>
        <v>0</v>
      </c>
      <c r="AT41" s="77">
        <f t="shared" si="74"/>
        <v>0</v>
      </c>
      <c r="AU41" s="77">
        <f t="shared" si="74"/>
        <v>0</v>
      </c>
    </row>
    <row r="42" spans="1:47" hidden="1" x14ac:dyDescent="0.45">
      <c r="A42" s="48"/>
      <c r="B42" s="47"/>
      <c r="C42" s="47"/>
      <c r="D42" s="87">
        <f t="shared" si="68"/>
        <v>0</v>
      </c>
      <c r="F42" s="29">
        <f t="shared" si="4"/>
        <v>40</v>
      </c>
      <c r="G42" s="78" t="s">
        <v>47</v>
      </c>
      <c r="H42" s="78"/>
      <c r="I42" s="76">
        <f t="shared" ref="I42:I46" si="75">W42</f>
        <v>0</v>
      </c>
      <c r="J42" s="76">
        <f t="shared" ref="J42:J46" si="76">AI42</f>
        <v>0</v>
      </c>
      <c r="K42" s="76">
        <f t="shared" ref="K42:K46" si="77">AU42</f>
        <v>0</v>
      </c>
      <c r="L42" s="77">
        <f t="shared" ref="L42:W42" si="78">-L30</f>
        <v>0</v>
      </c>
      <c r="M42" s="77">
        <f t="shared" si="78"/>
        <v>0</v>
      </c>
      <c r="N42" s="77">
        <f t="shared" si="78"/>
        <v>0</v>
      </c>
      <c r="O42" s="77">
        <f t="shared" si="78"/>
        <v>0</v>
      </c>
      <c r="P42" s="77">
        <f t="shared" si="78"/>
        <v>0</v>
      </c>
      <c r="Q42" s="77">
        <f t="shared" si="78"/>
        <v>0</v>
      </c>
      <c r="R42" s="77">
        <f t="shared" si="78"/>
        <v>0</v>
      </c>
      <c r="S42" s="77">
        <f t="shared" si="78"/>
        <v>0</v>
      </c>
      <c r="T42" s="77">
        <f t="shared" si="78"/>
        <v>0</v>
      </c>
      <c r="U42" s="77">
        <f t="shared" si="78"/>
        <v>0</v>
      </c>
      <c r="V42" s="77">
        <f t="shared" si="78"/>
        <v>0</v>
      </c>
      <c r="W42" s="77">
        <f t="shared" si="78"/>
        <v>0</v>
      </c>
      <c r="X42" s="77">
        <f t="shared" ref="X42:AU42" si="79">-X30</f>
        <v>0</v>
      </c>
      <c r="Y42" s="77">
        <f t="shared" si="79"/>
        <v>0</v>
      </c>
      <c r="Z42" s="77">
        <f t="shared" si="79"/>
        <v>0</v>
      </c>
      <c r="AA42" s="77">
        <f t="shared" si="79"/>
        <v>0</v>
      </c>
      <c r="AB42" s="77">
        <f t="shared" si="79"/>
        <v>0</v>
      </c>
      <c r="AC42" s="77">
        <f t="shared" si="79"/>
        <v>0</v>
      </c>
      <c r="AD42" s="77">
        <f t="shared" si="79"/>
        <v>0</v>
      </c>
      <c r="AE42" s="77">
        <f t="shared" si="79"/>
        <v>0</v>
      </c>
      <c r="AF42" s="77">
        <f t="shared" si="79"/>
        <v>0</v>
      </c>
      <c r="AG42" s="77">
        <f t="shared" si="79"/>
        <v>0</v>
      </c>
      <c r="AH42" s="77">
        <f t="shared" si="79"/>
        <v>0</v>
      </c>
      <c r="AI42" s="77">
        <f t="shared" si="79"/>
        <v>0</v>
      </c>
      <c r="AJ42" s="77">
        <f t="shared" si="79"/>
        <v>0</v>
      </c>
      <c r="AK42" s="77">
        <f t="shared" si="79"/>
        <v>0</v>
      </c>
      <c r="AL42" s="77">
        <f t="shared" si="79"/>
        <v>0</v>
      </c>
      <c r="AM42" s="77">
        <f t="shared" si="79"/>
        <v>0</v>
      </c>
      <c r="AN42" s="77">
        <f t="shared" si="79"/>
        <v>0</v>
      </c>
      <c r="AO42" s="77">
        <f t="shared" si="79"/>
        <v>0</v>
      </c>
      <c r="AP42" s="77">
        <f t="shared" si="79"/>
        <v>0</v>
      </c>
      <c r="AQ42" s="77">
        <f t="shared" si="79"/>
        <v>0</v>
      </c>
      <c r="AR42" s="77">
        <f t="shared" si="79"/>
        <v>0</v>
      </c>
      <c r="AS42" s="77">
        <f t="shared" si="79"/>
        <v>0</v>
      </c>
      <c r="AT42" s="77">
        <f t="shared" si="79"/>
        <v>0</v>
      </c>
      <c r="AU42" s="77">
        <f t="shared" si="79"/>
        <v>0</v>
      </c>
    </row>
    <row r="43" spans="1:47" hidden="1" x14ac:dyDescent="0.45">
      <c r="A43" s="48"/>
      <c r="B43" s="47"/>
      <c r="C43" s="47"/>
      <c r="D43" s="87">
        <f t="shared" si="68"/>
        <v>0</v>
      </c>
      <c r="F43" s="29">
        <f t="shared" si="4"/>
        <v>41</v>
      </c>
      <c r="G43" s="78" t="s">
        <v>49</v>
      </c>
      <c r="H43" s="78"/>
      <c r="I43" s="76">
        <f t="shared" si="75"/>
        <v>0</v>
      </c>
      <c r="J43" s="76">
        <f t="shared" si="76"/>
        <v>0</v>
      </c>
      <c r="K43" s="76">
        <f t="shared" si="77"/>
        <v>0</v>
      </c>
      <c r="L43" s="77">
        <f>L42</f>
        <v>0</v>
      </c>
      <c r="M43" s="77">
        <f>L43+M42</f>
        <v>0</v>
      </c>
      <c r="N43" s="77">
        <f t="shared" ref="N43:W43" si="80">M43+N42</f>
        <v>0</v>
      </c>
      <c r="O43" s="77">
        <f t="shared" si="80"/>
        <v>0</v>
      </c>
      <c r="P43" s="77">
        <f t="shared" si="80"/>
        <v>0</v>
      </c>
      <c r="Q43" s="77">
        <f t="shared" si="80"/>
        <v>0</v>
      </c>
      <c r="R43" s="77">
        <f t="shared" si="80"/>
        <v>0</v>
      </c>
      <c r="S43" s="77">
        <f t="shared" si="80"/>
        <v>0</v>
      </c>
      <c r="T43" s="77">
        <f t="shared" si="80"/>
        <v>0</v>
      </c>
      <c r="U43" s="77">
        <f t="shared" si="80"/>
        <v>0</v>
      </c>
      <c r="V43" s="77">
        <f t="shared" si="80"/>
        <v>0</v>
      </c>
      <c r="W43" s="77">
        <f t="shared" si="80"/>
        <v>0</v>
      </c>
      <c r="X43" s="77">
        <f t="shared" ref="X43" si="81">W43+X42</f>
        <v>0</v>
      </c>
      <c r="Y43" s="77">
        <f t="shared" ref="Y43" si="82">X43+Y42</f>
        <v>0</v>
      </c>
      <c r="Z43" s="77">
        <f t="shared" ref="Z43" si="83">Y43+Z42</f>
        <v>0</v>
      </c>
      <c r="AA43" s="77">
        <f t="shared" ref="AA43" si="84">Z43+AA42</f>
        <v>0</v>
      </c>
      <c r="AB43" s="77">
        <f t="shared" ref="AB43" si="85">AA43+AB42</f>
        <v>0</v>
      </c>
      <c r="AC43" s="77">
        <f t="shared" ref="AC43" si="86">AB43+AC42</f>
        <v>0</v>
      </c>
      <c r="AD43" s="77">
        <f t="shared" ref="AD43" si="87">AC43+AD42</f>
        <v>0</v>
      </c>
      <c r="AE43" s="77">
        <f t="shared" ref="AE43" si="88">AD43+AE42</f>
        <v>0</v>
      </c>
      <c r="AF43" s="77">
        <f t="shared" ref="AF43" si="89">AE43+AF42</f>
        <v>0</v>
      </c>
      <c r="AG43" s="77">
        <f t="shared" ref="AG43" si="90">AF43+AG42</f>
        <v>0</v>
      </c>
      <c r="AH43" s="77">
        <f t="shared" ref="AH43" si="91">AG43+AH42</f>
        <v>0</v>
      </c>
      <c r="AI43" s="77">
        <f t="shared" ref="AI43" si="92">AH43+AI42</f>
        <v>0</v>
      </c>
      <c r="AJ43" s="77">
        <f t="shared" ref="AJ43" si="93">AI43+AJ42</f>
        <v>0</v>
      </c>
      <c r="AK43" s="77">
        <f t="shared" ref="AK43" si="94">AJ43+AK42</f>
        <v>0</v>
      </c>
      <c r="AL43" s="77">
        <f t="shared" ref="AL43" si="95">AK43+AL42</f>
        <v>0</v>
      </c>
      <c r="AM43" s="77">
        <f t="shared" ref="AM43" si="96">AL43+AM42</f>
        <v>0</v>
      </c>
      <c r="AN43" s="77">
        <f t="shared" ref="AN43" si="97">AM43+AN42</f>
        <v>0</v>
      </c>
      <c r="AO43" s="77">
        <f t="shared" ref="AO43" si="98">AN43+AO42</f>
        <v>0</v>
      </c>
      <c r="AP43" s="77">
        <f t="shared" ref="AP43" si="99">AO43+AP42</f>
        <v>0</v>
      </c>
      <c r="AQ43" s="77">
        <f t="shared" ref="AQ43" si="100">AP43+AQ42</f>
        <v>0</v>
      </c>
      <c r="AR43" s="77">
        <f t="shared" ref="AR43" si="101">AQ43+AR42</f>
        <v>0</v>
      </c>
      <c r="AS43" s="77">
        <f t="shared" ref="AS43" si="102">AR43+AS42</f>
        <v>0</v>
      </c>
      <c r="AT43" s="77">
        <f t="shared" ref="AT43" si="103">AS43+AT42</f>
        <v>0</v>
      </c>
      <c r="AU43" s="77">
        <f t="shared" ref="AU43" si="104">AT43+AU42</f>
        <v>0</v>
      </c>
    </row>
    <row r="44" spans="1:47" hidden="1" x14ac:dyDescent="0.45">
      <c r="A44" s="48"/>
      <c r="B44" s="47"/>
      <c r="C44" s="47"/>
      <c r="D44" s="87">
        <f t="shared" si="68"/>
        <v>0</v>
      </c>
      <c r="F44" s="29">
        <f t="shared" si="4"/>
        <v>42</v>
      </c>
      <c r="G44" s="78" t="s">
        <v>50</v>
      </c>
      <c r="H44" s="78"/>
      <c r="I44" s="76">
        <f t="shared" si="75"/>
        <v>0</v>
      </c>
      <c r="J44" s="76">
        <f t="shared" si="76"/>
        <v>0</v>
      </c>
      <c r="K44" s="76">
        <f t="shared" si="77"/>
        <v>0</v>
      </c>
      <c r="L44" s="77">
        <f t="shared" ref="L44:W44" si="105">-L21</f>
        <v>0</v>
      </c>
      <c r="M44" s="77">
        <f t="shared" si="105"/>
        <v>0</v>
      </c>
      <c r="N44" s="77">
        <f t="shared" si="105"/>
        <v>0</v>
      </c>
      <c r="O44" s="77">
        <f t="shared" si="105"/>
        <v>0</v>
      </c>
      <c r="P44" s="77">
        <f t="shared" si="105"/>
        <v>0</v>
      </c>
      <c r="Q44" s="77">
        <f t="shared" si="105"/>
        <v>0</v>
      </c>
      <c r="R44" s="77">
        <f t="shared" si="105"/>
        <v>0</v>
      </c>
      <c r="S44" s="77">
        <f t="shared" si="105"/>
        <v>0</v>
      </c>
      <c r="T44" s="77">
        <f t="shared" si="105"/>
        <v>0</v>
      </c>
      <c r="U44" s="77">
        <f t="shared" si="105"/>
        <v>0</v>
      </c>
      <c r="V44" s="77">
        <f t="shared" si="105"/>
        <v>0</v>
      </c>
      <c r="W44" s="77">
        <f t="shared" si="105"/>
        <v>0</v>
      </c>
      <c r="X44" s="77">
        <f t="shared" ref="X44:AU44" si="106">-X21</f>
        <v>0</v>
      </c>
      <c r="Y44" s="77">
        <f t="shared" si="106"/>
        <v>0</v>
      </c>
      <c r="Z44" s="77">
        <f t="shared" si="106"/>
        <v>0</v>
      </c>
      <c r="AA44" s="77">
        <f t="shared" si="106"/>
        <v>0</v>
      </c>
      <c r="AB44" s="77">
        <f t="shared" si="106"/>
        <v>0</v>
      </c>
      <c r="AC44" s="77">
        <f t="shared" si="106"/>
        <v>0</v>
      </c>
      <c r="AD44" s="77">
        <f t="shared" si="106"/>
        <v>0</v>
      </c>
      <c r="AE44" s="77">
        <f t="shared" si="106"/>
        <v>0</v>
      </c>
      <c r="AF44" s="77">
        <f t="shared" si="106"/>
        <v>0</v>
      </c>
      <c r="AG44" s="77">
        <f t="shared" si="106"/>
        <v>0</v>
      </c>
      <c r="AH44" s="77">
        <f t="shared" si="106"/>
        <v>0</v>
      </c>
      <c r="AI44" s="77">
        <f t="shared" si="106"/>
        <v>0</v>
      </c>
      <c r="AJ44" s="77">
        <f t="shared" si="106"/>
        <v>0</v>
      </c>
      <c r="AK44" s="77">
        <f t="shared" si="106"/>
        <v>0</v>
      </c>
      <c r="AL44" s="77">
        <f t="shared" si="106"/>
        <v>0</v>
      </c>
      <c r="AM44" s="77">
        <f t="shared" si="106"/>
        <v>0</v>
      </c>
      <c r="AN44" s="77">
        <f t="shared" si="106"/>
        <v>0</v>
      </c>
      <c r="AO44" s="77">
        <f t="shared" si="106"/>
        <v>0</v>
      </c>
      <c r="AP44" s="77">
        <f t="shared" si="106"/>
        <v>0</v>
      </c>
      <c r="AQ44" s="77">
        <f t="shared" si="106"/>
        <v>0</v>
      </c>
      <c r="AR44" s="77">
        <f t="shared" si="106"/>
        <v>0</v>
      </c>
      <c r="AS44" s="77">
        <f t="shared" si="106"/>
        <v>0</v>
      </c>
      <c r="AT44" s="77">
        <f t="shared" si="106"/>
        <v>0</v>
      </c>
      <c r="AU44" s="77">
        <f t="shared" si="106"/>
        <v>0</v>
      </c>
    </row>
    <row r="45" spans="1:47" hidden="1" x14ac:dyDescent="0.45">
      <c r="A45" s="48"/>
      <c r="B45" s="47"/>
      <c r="C45" s="47"/>
      <c r="D45" s="87">
        <f t="shared" si="68"/>
        <v>0</v>
      </c>
      <c r="F45" s="29">
        <f t="shared" si="4"/>
        <v>43</v>
      </c>
      <c r="G45" s="78" t="s">
        <v>49</v>
      </c>
      <c r="H45" s="78"/>
      <c r="I45" s="76">
        <f t="shared" si="75"/>
        <v>0</v>
      </c>
      <c r="J45" s="76">
        <f t="shared" si="76"/>
        <v>0</v>
      </c>
      <c r="K45" s="76">
        <f t="shared" si="77"/>
        <v>0</v>
      </c>
      <c r="L45" s="77">
        <f>L44</f>
        <v>0</v>
      </c>
      <c r="M45" s="77">
        <f>L45+M44</f>
        <v>0</v>
      </c>
      <c r="N45" s="77">
        <f t="shared" ref="N45:W45" si="107">M45+N44</f>
        <v>0</v>
      </c>
      <c r="O45" s="77">
        <f t="shared" si="107"/>
        <v>0</v>
      </c>
      <c r="P45" s="77">
        <f t="shared" si="107"/>
        <v>0</v>
      </c>
      <c r="Q45" s="77">
        <f t="shared" si="107"/>
        <v>0</v>
      </c>
      <c r="R45" s="77">
        <f t="shared" si="107"/>
        <v>0</v>
      </c>
      <c r="S45" s="77">
        <f t="shared" si="107"/>
        <v>0</v>
      </c>
      <c r="T45" s="77">
        <f t="shared" si="107"/>
        <v>0</v>
      </c>
      <c r="U45" s="77">
        <f t="shared" si="107"/>
        <v>0</v>
      </c>
      <c r="V45" s="77">
        <f t="shared" si="107"/>
        <v>0</v>
      </c>
      <c r="W45" s="77">
        <f t="shared" si="107"/>
        <v>0</v>
      </c>
      <c r="X45" s="77">
        <f t="shared" ref="X45" si="108">W45+X44</f>
        <v>0</v>
      </c>
      <c r="Y45" s="77">
        <f t="shared" ref="Y45" si="109">X45+Y44</f>
        <v>0</v>
      </c>
      <c r="Z45" s="77">
        <f t="shared" ref="Z45" si="110">Y45+Z44</f>
        <v>0</v>
      </c>
      <c r="AA45" s="77">
        <f t="shared" ref="AA45" si="111">Z45+AA44</f>
        <v>0</v>
      </c>
      <c r="AB45" s="77">
        <f t="shared" ref="AB45" si="112">AA45+AB44</f>
        <v>0</v>
      </c>
      <c r="AC45" s="77">
        <f t="shared" ref="AC45" si="113">AB45+AC44</f>
        <v>0</v>
      </c>
      <c r="AD45" s="77">
        <f t="shared" ref="AD45" si="114">AC45+AD44</f>
        <v>0</v>
      </c>
      <c r="AE45" s="77">
        <f t="shared" ref="AE45" si="115">AD45+AE44</f>
        <v>0</v>
      </c>
      <c r="AF45" s="77">
        <f t="shared" ref="AF45" si="116">AE45+AF44</f>
        <v>0</v>
      </c>
      <c r="AG45" s="77">
        <f t="shared" ref="AG45" si="117">AF45+AG44</f>
        <v>0</v>
      </c>
      <c r="AH45" s="77">
        <f t="shared" ref="AH45" si="118">AG45+AH44</f>
        <v>0</v>
      </c>
      <c r="AI45" s="77">
        <f t="shared" ref="AI45" si="119">AH45+AI44</f>
        <v>0</v>
      </c>
      <c r="AJ45" s="77">
        <f t="shared" ref="AJ45" si="120">AI45+AJ44</f>
        <v>0</v>
      </c>
      <c r="AK45" s="77">
        <f t="shared" ref="AK45" si="121">AJ45+AK44</f>
        <v>0</v>
      </c>
      <c r="AL45" s="77">
        <f t="shared" ref="AL45" si="122">AK45+AL44</f>
        <v>0</v>
      </c>
      <c r="AM45" s="77">
        <f t="shared" ref="AM45" si="123">AL45+AM44</f>
        <v>0</v>
      </c>
      <c r="AN45" s="77">
        <f t="shared" ref="AN45" si="124">AM45+AN44</f>
        <v>0</v>
      </c>
      <c r="AO45" s="77">
        <f t="shared" ref="AO45" si="125">AN45+AO44</f>
        <v>0</v>
      </c>
      <c r="AP45" s="77">
        <f t="shared" ref="AP45" si="126">AO45+AP44</f>
        <v>0</v>
      </c>
      <c r="AQ45" s="77">
        <f t="shared" ref="AQ45" si="127">AP45+AQ44</f>
        <v>0</v>
      </c>
      <c r="AR45" s="77">
        <f t="shared" ref="AR45" si="128">AQ45+AR44</f>
        <v>0</v>
      </c>
      <c r="AS45" s="77">
        <f t="shared" ref="AS45" si="129">AR45+AS44</f>
        <v>0</v>
      </c>
      <c r="AT45" s="77">
        <f t="shared" ref="AT45" si="130">AS45+AT44</f>
        <v>0</v>
      </c>
      <c r="AU45" s="77">
        <f t="shared" ref="AU45" si="131">AT45+AU44</f>
        <v>0</v>
      </c>
    </row>
    <row r="46" spans="1:47" x14ac:dyDescent="0.45">
      <c r="A46" s="48"/>
      <c r="B46" s="47"/>
      <c r="C46" s="47"/>
      <c r="D46" s="87">
        <f t="shared" si="68"/>
        <v>0</v>
      </c>
      <c r="F46" s="29">
        <f>F45+1</f>
        <v>44</v>
      </c>
      <c r="G46" s="121" t="s">
        <v>48</v>
      </c>
      <c r="H46" s="122"/>
      <c r="I46" s="76">
        <f t="shared" si="75"/>
        <v>0</v>
      </c>
      <c r="J46" s="76">
        <f t="shared" si="76"/>
        <v>0</v>
      </c>
      <c r="K46" s="76">
        <f t="shared" si="77"/>
        <v>0</v>
      </c>
      <c r="L46" s="77">
        <f>L43+L45</f>
        <v>0</v>
      </c>
      <c r="M46" s="77">
        <f t="shared" ref="M46:W46" si="132">M43+M45</f>
        <v>0</v>
      </c>
      <c r="N46" s="77">
        <f t="shared" si="132"/>
        <v>0</v>
      </c>
      <c r="O46" s="77">
        <f t="shared" si="132"/>
        <v>0</v>
      </c>
      <c r="P46" s="77">
        <f t="shared" si="132"/>
        <v>0</v>
      </c>
      <c r="Q46" s="77">
        <f t="shared" si="132"/>
        <v>0</v>
      </c>
      <c r="R46" s="77">
        <f t="shared" si="132"/>
        <v>0</v>
      </c>
      <c r="S46" s="77">
        <f t="shared" si="132"/>
        <v>0</v>
      </c>
      <c r="T46" s="77">
        <f t="shared" si="132"/>
        <v>0</v>
      </c>
      <c r="U46" s="77">
        <f t="shared" si="132"/>
        <v>0</v>
      </c>
      <c r="V46" s="77">
        <f t="shared" si="132"/>
        <v>0</v>
      </c>
      <c r="W46" s="77">
        <f t="shared" si="132"/>
        <v>0</v>
      </c>
      <c r="X46" s="77">
        <f>X43+X45</f>
        <v>0</v>
      </c>
      <c r="Y46" s="77">
        <f t="shared" ref="Y46:AI46" si="133">Y43+Y45</f>
        <v>0</v>
      </c>
      <c r="Z46" s="77">
        <f t="shared" si="133"/>
        <v>0</v>
      </c>
      <c r="AA46" s="77">
        <f t="shared" si="133"/>
        <v>0</v>
      </c>
      <c r="AB46" s="77">
        <f t="shared" si="133"/>
        <v>0</v>
      </c>
      <c r="AC46" s="77">
        <f t="shared" si="133"/>
        <v>0</v>
      </c>
      <c r="AD46" s="77">
        <f t="shared" si="133"/>
        <v>0</v>
      </c>
      <c r="AE46" s="77">
        <f t="shared" si="133"/>
        <v>0</v>
      </c>
      <c r="AF46" s="77">
        <f t="shared" si="133"/>
        <v>0</v>
      </c>
      <c r="AG46" s="77">
        <f t="shared" si="133"/>
        <v>0</v>
      </c>
      <c r="AH46" s="77">
        <f t="shared" si="133"/>
        <v>0</v>
      </c>
      <c r="AI46" s="77">
        <f t="shared" si="133"/>
        <v>0</v>
      </c>
      <c r="AJ46" s="77">
        <f>AJ43+AJ45</f>
        <v>0</v>
      </c>
      <c r="AK46" s="77">
        <f t="shared" ref="AK46:AU46" si="134">AK43+AK45</f>
        <v>0</v>
      </c>
      <c r="AL46" s="77">
        <f t="shared" si="134"/>
        <v>0</v>
      </c>
      <c r="AM46" s="77">
        <f t="shared" si="134"/>
        <v>0</v>
      </c>
      <c r="AN46" s="77">
        <f t="shared" si="134"/>
        <v>0</v>
      </c>
      <c r="AO46" s="77">
        <f t="shared" si="134"/>
        <v>0</v>
      </c>
      <c r="AP46" s="77">
        <f t="shared" si="134"/>
        <v>0</v>
      </c>
      <c r="AQ46" s="77">
        <f t="shared" si="134"/>
        <v>0</v>
      </c>
      <c r="AR46" s="77">
        <f t="shared" si="134"/>
        <v>0</v>
      </c>
      <c r="AS46" s="77">
        <f t="shared" si="134"/>
        <v>0</v>
      </c>
      <c r="AT46" s="77">
        <f t="shared" si="134"/>
        <v>0</v>
      </c>
      <c r="AU46" s="77">
        <f t="shared" si="134"/>
        <v>0</v>
      </c>
    </row>
    <row r="47" spans="1:47" x14ac:dyDescent="0.45">
      <c r="A47" s="48"/>
      <c r="B47" s="47"/>
      <c r="C47" s="47"/>
      <c r="D47" s="87">
        <f t="shared" si="68"/>
        <v>0</v>
      </c>
      <c r="F47" s="67">
        <f t="shared" si="4"/>
        <v>45</v>
      </c>
      <c r="G47" s="113" t="s">
        <v>46</v>
      </c>
      <c r="H47" s="114"/>
      <c r="I47" s="79">
        <f t="shared" ref="I47:K47" si="135">I46+I41</f>
        <v>0</v>
      </c>
      <c r="J47" s="79">
        <f t="shared" si="135"/>
        <v>0</v>
      </c>
      <c r="K47" s="79">
        <f t="shared" si="135"/>
        <v>0</v>
      </c>
      <c r="L47" s="79">
        <f t="shared" ref="L47:W47" si="136">L46+L41</f>
        <v>0</v>
      </c>
      <c r="M47" s="79">
        <f t="shared" si="136"/>
        <v>0</v>
      </c>
      <c r="N47" s="79">
        <f t="shared" si="136"/>
        <v>0</v>
      </c>
      <c r="O47" s="79">
        <f t="shared" si="136"/>
        <v>0</v>
      </c>
      <c r="P47" s="79">
        <f t="shared" si="136"/>
        <v>0</v>
      </c>
      <c r="Q47" s="79">
        <f t="shared" si="136"/>
        <v>0</v>
      </c>
      <c r="R47" s="79">
        <f t="shared" si="136"/>
        <v>0</v>
      </c>
      <c r="S47" s="79">
        <f t="shared" si="136"/>
        <v>0</v>
      </c>
      <c r="T47" s="79">
        <f t="shared" si="136"/>
        <v>0</v>
      </c>
      <c r="U47" s="79">
        <f t="shared" si="136"/>
        <v>0</v>
      </c>
      <c r="V47" s="79">
        <f t="shared" si="136"/>
        <v>0</v>
      </c>
      <c r="W47" s="79">
        <f t="shared" si="136"/>
        <v>0</v>
      </c>
      <c r="X47" s="79">
        <f t="shared" ref="X47:AU47" si="137">X46+X41</f>
        <v>0</v>
      </c>
      <c r="Y47" s="79">
        <f t="shared" si="137"/>
        <v>0</v>
      </c>
      <c r="Z47" s="79">
        <f t="shared" si="137"/>
        <v>0</v>
      </c>
      <c r="AA47" s="79">
        <f t="shared" si="137"/>
        <v>0</v>
      </c>
      <c r="AB47" s="79">
        <f t="shared" si="137"/>
        <v>0</v>
      </c>
      <c r="AC47" s="79">
        <f t="shared" si="137"/>
        <v>0</v>
      </c>
      <c r="AD47" s="79">
        <f t="shared" si="137"/>
        <v>0</v>
      </c>
      <c r="AE47" s="79">
        <f t="shared" si="137"/>
        <v>0</v>
      </c>
      <c r="AF47" s="79">
        <f t="shared" si="137"/>
        <v>0</v>
      </c>
      <c r="AG47" s="79">
        <f t="shared" si="137"/>
        <v>0</v>
      </c>
      <c r="AH47" s="79">
        <f t="shared" si="137"/>
        <v>0</v>
      </c>
      <c r="AI47" s="79">
        <f t="shared" si="137"/>
        <v>0</v>
      </c>
      <c r="AJ47" s="79">
        <f t="shared" si="137"/>
        <v>0</v>
      </c>
      <c r="AK47" s="79">
        <f t="shared" si="137"/>
        <v>0</v>
      </c>
      <c r="AL47" s="79">
        <f t="shared" si="137"/>
        <v>0</v>
      </c>
      <c r="AM47" s="79">
        <f t="shared" si="137"/>
        <v>0</v>
      </c>
      <c r="AN47" s="79">
        <f t="shared" si="137"/>
        <v>0</v>
      </c>
      <c r="AO47" s="79">
        <f t="shared" si="137"/>
        <v>0</v>
      </c>
      <c r="AP47" s="79">
        <f t="shared" si="137"/>
        <v>0</v>
      </c>
      <c r="AQ47" s="79">
        <f t="shared" si="137"/>
        <v>0</v>
      </c>
      <c r="AR47" s="79">
        <f t="shared" si="137"/>
        <v>0</v>
      </c>
      <c r="AS47" s="79">
        <f t="shared" si="137"/>
        <v>0</v>
      </c>
      <c r="AT47" s="79">
        <f t="shared" si="137"/>
        <v>0</v>
      </c>
      <c r="AU47" s="79">
        <f t="shared" si="137"/>
        <v>0</v>
      </c>
    </row>
    <row r="48" spans="1:47" x14ac:dyDescent="0.45">
      <c r="A48" s="49"/>
      <c r="B48" s="47"/>
      <c r="C48" s="47"/>
      <c r="D48" s="87">
        <f t="shared" si="68"/>
        <v>0</v>
      </c>
      <c r="F48" s="69">
        <f t="shared" si="4"/>
        <v>46</v>
      </c>
      <c r="G48" s="127" t="s">
        <v>51</v>
      </c>
      <c r="H48" s="128"/>
      <c r="I48" s="73"/>
      <c r="J48" s="73"/>
      <c r="K48" s="74"/>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row>
    <row r="49" spans="6:47" hidden="1" x14ac:dyDescent="0.45">
      <c r="F49" s="29">
        <f t="shared" si="4"/>
        <v>47</v>
      </c>
      <c r="G49" s="78" t="s">
        <v>0</v>
      </c>
      <c r="H49" s="78"/>
      <c r="I49" s="76">
        <f t="shared" ref="I49" si="138">SUM(L49:W49)</f>
        <v>0</v>
      </c>
      <c r="J49" s="76">
        <f t="shared" ref="J49" si="139">SUM(X49:AI49)</f>
        <v>0</v>
      </c>
      <c r="K49" s="76">
        <f t="shared" ref="K49" si="140">SUM(AJ49:AU49)</f>
        <v>0</v>
      </c>
      <c r="L49" s="77">
        <f t="shared" ref="L49:W49" si="141">L32</f>
        <v>0</v>
      </c>
      <c r="M49" s="77">
        <f t="shared" si="141"/>
        <v>0</v>
      </c>
      <c r="N49" s="77">
        <f t="shared" si="141"/>
        <v>0</v>
      </c>
      <c r="O49" s="77">
        <f t="shared" si="141"/>
        <v>0</v>
      </c>
      <c r="P49" s="77">
        <f t="shared" si="141"/>
        <v>0</v>
      </c>
      <c r="Q49" s="77">
        <f t="shared" si="141"/>
        <v>0</v>
      </c>
      <c r="R49" s="77">
        <f t="shared" si="141"/>
        <v>0</v>
      </c>
      <c r="S49" s="77">
        <f t="shared" si="141"/>
        <v>0</v>
      </c>
      <c r="T49" s="77">
        <f t="shared" si="141"/>
        <v>0</v>
      </c>
      <c r="U49" s="77">
        <f t="shared" si="141"/>
        <v>0</v>
      </c>
      <c r="V49" s="77">
        <f t="shared" si="141"/>
        <v>0</v>
      </c>
      <c r="W49" s="77">
        <f t="shared" si="141"/>
        <v>0</v>
      </c>
      <c r="X49" s="77">
        <f t="shared" ref="X49:AU49" si="142">X32</f>
        <v>0</v>
      </c>
      <c r="Y49" s="77">
        <f t="shared" si="142"/>
        <v>0</v>
      </c>
      <c r="Z49" s="77">
        <f t="shared" si="142"/>
        <v>0</v>
      </c>
      <c r="AA49" s="77">
        <f t="shared" si="142"/>
        <v>0</v>
      </c>
      <c r="AB49" s="77">
        <f t="shared" si="142"/>
        <v>0</v>
      </c>
      <c r="AC49" s="77">
        <f t="shared" si="142"/>
        <v>0</v>
      </c>
      <c r="AD49" s="77">
        <f t="shared" si="142"/>
        <v>0</v>
      </c>
      <c r="AE49" s="77">
        <f t="shared" si="142"/>
        <v>0</v>
      </c>
      <c r="AF49" s="77">
        <f t="shared" si="142"/>
        <v>0</v>
      </c>
      <c r="AG49" s="77">
        <f t="shared" si="142"/>
        <v>0</v>
      </c>
      <c r="AH49" s="77">
        <f t="shared" si="142"/>
        <v>0</v>
      </c>
      <c r="AI49" s="77">
        <f t="shared" si="142"/>
        <v>0</v>
      </c>
      <c r="AJ49" s="77">
        <f t="shared" si="142"/>
        <v>0</v>
      </c>
      <c r="AK49" s="77">
        <f t="shared" si="142"/>
        <v>0</v>
      </c>
      <c r="AL49" s="77">
        <f t="shared" si="142"/>
        <v>0</v>
      </c>
      <c r="AM49" s="77">
        <f t="shared" si="142"/>
        <v>0</v>
      </c>
      <c r="AN49" s="77">
        <f t="shared" si="142"/>
        <v>0</v>
      </c>
      <c r="AO49" s="77">
        <f t="shared" si="142"/>
        <v>0</v>
      </c>
      <c r="AP49" s="77">
        <f t="shared" si="142"/>
        <v>0</v>
      </c>
      <c r="AQ49" s="77">
        <f t="shared" si="142"/>
        <v>0</v>
      </c>
      <c r="AR49" s="77">
        <f t="shared" si="142"/>
        <v>0</v>
      </c>
      <c r="AS49" s="77">
        <f t="shared" si="142"/>
        <v>0</v>
      </c>
      <c r="AT49" s="77">
        <f t="shared" si="142"/>
        <v>0</v>
      </c>
      <c r="AU49" s="77">
        <f t="shared" si="142"/>
        <v>0</v>
      </c>
    </row>
    <row r="50" spans="6:47" hidden="1" x14ac:dyDescent="0.45">
      <c r="F50" s="29">
        <f t="shared" si="4"/>
        <v>48</v>
      </c>
      <c r="G50" s="78" t="s">
        <v>49</v>
      </c>
      <c r="H50" s="78"/>
      <c r="I50" s="76">
        <f>W50</f>
        <v>0</v>
      </c>
      <c r="J50" s="76">
        <f>AI50</f>
        <v>0</v>
      </c>
      <c r="K50" s="76">
        <f>AU50</f>
        <v>0</v>
      </c>
      <c r="L50" s="77">
        <f>L49</f>
        <v>0</v>
      </c>
      <c r="M50" s="77">
        <f>L50+M49</f>
        <v>0</v>
      </c>
      <c r="N50" s="77">
        <f t="shared" ref="N50:W50" si="143">M50+N49</f>
        <v>0</v>
      </c>
      <c r="O50" s="77">
        <f t="shared" si="143"/>
        <v>0</v>
      </c>
      <c r="P50" s="77">
        <f t="shared" si="143"/>
        <v>0</v>
      </c>
      <c r="Q50" s="77">
        <f t="shared" si="143"/>
        <v>0</v>
      </c>
      <c r="R50" s="77">
        <f t="shared" si="143"/>
        <v>0</v>
      </c>
      <c r="S50" s="77">
        <f t="shared" si="143"/>
        <v>0</v>
      </c>
      <c r="T50" s="77">
        <f t="shared" si="143"/>
        <v>0</v>
      </c>
      <c r="U50" s="77">
        <f t="shared" si="143"/>
        <v>0</v>
      </c>
      <c r="V50" s="77">
        <f t="shared" si="143"/>
        <v>0</v>
      </c>
      <c r="W50" s="77">
        <f t="shared" si="143"/>
        <v>0</v>
      </c>
      <c r="X50" s="77">
        <f>X49</f>
        <v>0</v>
      </c>
      <c r="Y50" s="77">
        <f>X50+Y49</f>
        <v>0</v>
      </c>
      <c r="Z50" s="77">
        <f t="shared" ref="Z50" si="144">Y50+Z49</f>
        <v>0</v>
      </c>
      <c r="AA50" s="77">
        <f t="shared" ref="AA50" si="145">Z50+AA49</f>
        <v>0</v>
      </c>
      <c r="AB50" s="77">
        <f t="shared" ref="AB50" si="146">AA50+AB49</f>
        <v>0</v>
      </c>
      <c r="AC50" s="77">
        <f t="shared" ref="AC50" si="147">AB50+AC49</f>
        <v>0</v>
      </c>
      <c r="AD50" s="77">
        <f t="shared" ref="AD50" si="148">AC50+AD49</f>
        <v>0</v>
      </c>
      <c r="AE50" s="77">
        <f t="shared" ref="AE50" si="149">AD50+AE49</f>
        <v>0</v>
      </c>
      <c r="AF50" s="77">
        <f t="shared" ref="AF50" si="150">AE50+AF49</f>
        <v>0</v>
      </c>
      <c r="AG50" s="77">
        <f t="shared" ref="AG50" si="151">AF50+AG49</f>
        <v>0</v>
      </c>
      <c r="AH50" s="77">
        <f t="shared" ref="AH50" si="152">AG50+AH49</f>
        <v>0</v>
      </c>
      <c r="AI50" s="77">
        <f t="shared" ref="AI50" si="153">AH50+AI49</f>
        <v>0</v>
      </c>
      <c r="AJ50" s="77">
        <f>AJ49</f>
        <v>0</v>
      </c>
      <c r="AK50" s="77">
        <f>AJ50+AK49</f>
        <v>0</v>
      </c>
      <c r="AL50" s="77">
        <f t="shared" ref="AL50" si="154">AK50+AL49</f>
        <v>0</v>
      </c>
      <c r="AM50" s="77">
        <f t="shared" ref="AM50" si="155">AL50+AM49</f>
        <v>0</v>
      </c>
      <c r="AN50" s="77">
        <f t="shared" ref="AN50" si="156">AM50+AN49</f>
        <v>0</v>
      </c>
      <c r="AO50" s="77">
        <f t="shared" ref="AO50" si="157">AN50+AO49</f>
        <v>0</v>
      </c>
      <c r="AP50" s="77">
        <f t="shared" ref="AP50" si="158">AO50+AP49</f>
        <v>0</v>
      </c>
      <c r="AQ50" s="77">
        <f t="shared" ref="AQ50" si="159">AP50+AQ49</f>
        <v>0</v>
      </c>
      <c r="AR50" s="77">
        <f t="shared" ref="AR50" si="160">AQ50+AR49</f>
        <v>0</v>
      </c>
      <c r="AS50" s="77">
        <f t="shared" ref="AS50" si="161">AR50+AS49</f>
        <v>0</v>
      </c>
      <c r="AT50" s="77">
        <f t="shared" ref="AT50" si="162">AS50+AT49</f>
        <v>0</v>
      </c>
      <c r="AU50" s="77">
        <f t="shared" ref="AU50" si="163">AT50+AU49</f>
        <v>0</v>
      </c>
    </row>
    <row r="51" spans="6:47" hidden="1" x14ac:dyDescent="0.45">
      <c r="F51" s="29">
        <f t="shared" si="4"/>
        <v>49</v>
      </c>
      <c r="G51" s="78" t="s">
        <v>1</v>
      </c>
      <c r="H51" s="78"/>
      <c r="I51" s="76">
        <f t="shared" ref="I51" si="164">SUM(L51:W51)</f>
        <v>0</v>
      </c>
      <c r="J51" s="76">
        <f t="shared" ref="J51" si="165">SUM(X51:AI51)</f>
        <v>0</v>
      </c>
      <c r="K51" s="76">
        <f t="shared" ref="K51" si="166">SUM(AJ51:AU51)</f>
        <v>0</v>
      </c>
      <c r="L51" s="77">
        <f t="shared" ref="L51:W51" si="167">L33</f>
        <v>0</v>
      </c>
      <c r="M51" s="77">
        <f t="shared" si="167"/>
        <v>0</v>
      </c>
      <c r="N51" s="77">
        <f t="shared" si="167"/>
        <v>0</v>
      </c>
      <c r="O51" s="77">
        <f t="shared" si="167"/>
        <v>0</v>
      </c>
      <c r="P51" s="77">
        <f t="shared" si="167"/>
        <v>0</v>
      </c>
      <c r="Q51" s="77">
        <f t="shared" si="167"/>
        <v>0</v>
      </c>
      <c r="R51" s="77">
        <f t="shared" si="167"/>
        <v>0</v>
      </c>
      <c r="S51" s="77">
        <f t="shared" si="167"/>
        <v>0</v>
      </c>
      <c r="T51" s="77">
        <f t="shared" si="167"/>
        <v>0</v>
      </c>
      <c r="U51" s="77">
        <f t="shared" si="167"/>
        <v>0</v>
      </c>
      <c r="V51" s="77">
        <f t="shared" si="167"/>
        <v>0</v>
      </c>
      <c r="W51" s="77">
        <f t="shared" si="167"/>
        <v>0</v>
      </c>
      <c r="X51" s="77">
        <f t="shared" ref="X51:AU51" si="168">X33</f>
        <v>0</v>
      </c>
      <c r="Y51" s="77">
        <f t="shared" si="168"/>
        <v>0</v>
      </c>
      <c r="Z51" s="77">
        <f t="shared" si="168"/>
        <v>0</v>
      </c>
      <c r="AA51" s="77">
        <f t="shared" si="168"/>
        <v>0</v>
      </c>
      <c r="AB51" s="77">
        <f t="shared" si="168"/>
        <v>0</v>
      </c>
      <c r="AC51" s="77">
        <f t="shared" si="168"/>
        <v>0</v>
      </c>
      <c r="AD51" s="77">
        <f t="shared" si="168"/>
        <v>0</v>
      </c>
      <c r="AE51" s="77">
        <f t="shared" si="168"/>
        <v>0</v>
      </c>
      <c r="AF51" s="77">
        <f t="shared" si="168"/>
        <v>0</v>
      </c>
      <c r="AG51" s="77">
        <f t="shared" si="168"/>
        <v>0</v>
      </c>
      <c r="AH51" s="77">
        <f t="shared" si="168"/>
        <v>0</v>
      </c>
      <c r="AI51" s="77">
        <f t="shared" si="168"/>
        <v>0</v>
      </c>
      <c r="AJ51" s="77">
        <f t="shared" si="168"/>
        <v>0</v>
      </c>
      <c r="AK51" s="77">
        <f t="shared" si="168"/>
        <v>0</v>
      </c>
      <c r="AL51" s="77">
        <f t="shared" si="168"/>
        <v>0</v>
      </c>
      <c r="AM51" s="77">
        <f t="shared" si="168"/>
        <v>0</v>
      </c>
      <c r="AN51" s="77">
        <f t="shared" si="168"/>
        <v>0</v>
      </c>
      <c r="AO51" s="77">
        <f t="shared" si="168"/>
        <v>0</v>
      </c>
      <c r="AP51" s="77">
        <f t="shared" si="168"/>
        <v>0</v>
      </c>
      <c r="AQ51" s="77">
        <f t="shared" si="168"/>
        <v>0</v>
      </c>
      <c r="AR51" s="77">
        <f t="shared" si="168"/>
        <v>0</v>
      </c>
      <c r="AS51" s="77">
        <f t="shared" si="168"/>
        <v>0</v>
      </c>
      <c r="AT51" s="77">
        <f t="shared" si="168"/>
        <v>0</v>
      </c>
      <c r="AU51" s="77">
        <f t="shared" si="168"/>
        <v>0</v>
      </c>
    </row>
    <row r="52" spans="6:47" hidden="1" x14ac:dyDescent="0.45">
      <c r="F52" s="29">
        <f t="shared" si="4"/>
        <v>50</v>
      </c>
      <c r="G52" s="78" t="s">
        <v>49</v>
      </c>
      <c r="H52" s="78"/>
      <c r="I52" s="76">
        <f>W52</f>
        <v>0</v>
      </c>
      <c r="J52" s="76">
        <f>AI52</f>
        <v>0</v>
      </c>
      <c r="K52" s="76">
        <f>AU52</f>
        <v>0</v>
      </c>
      <c r="L52" s="77">
        <f>L51</f>
        <v>0</v>
      </c>
      <c r="M52" s="77">
        <f>L52+M51</f>
        <v>0</v>
      </c>
      <c r="N52" s="77">
        <f t="shared" ref="N52:W52" si="169">M52+N51</f>
        <v>0</v>
      </c>
      <c r="O52" s="77">
        <f t="shared" si="169"/>
        <v>0</v>
      </c>
      <c r="P52" s="77">
        <f t="shared" si="169"/>
        <v>0</v>
      </c>
      <c r="Q52" s="77">
        <f t="shared" si="169"/>
        <v>0</v>
      </c>
      <c r="R52" s="77">
        <f t="shared" si="169"/>
        <v>0</v>
      </c>
      <c r="S52" s="77">
        <f t="shared" si="169"/>
        <v>0</v>
      </c>
      <c r="T52" s="77">
        <f t="shared" si="169"/>
        <v>0</v>
      </c>
      <c r="U52" s="77">
        <f t="shared" si="169"/>
        <v>0</v>
      </c>
      <c r="V52" s="77">
        <f t="shared" si="169"/>
        <v>0</v>
      </c>
      <c r="W52" s="77">
        <f t="shared" si="169"/>
        <v>0</v>
      </c>
      <c r="X52" s="77">
        <f>X51</f>
        <v>0</v>
      </c>
      <c r="Y52" s="77">
        <f>X52+Y51</f>
        <v>0</v>
      </c>
      <c r="Z52" s="77">
        <f t="shared" ref="Z52" si="170">Y52+Z51</f>
        <v>0</v>
      </c>
      <c r="AA52" s="77">
        <f t="shared" ref="AA52" si="171">Z52+AA51</f>
        <v>0</v>
      </c>
      <c r="AB52" s="77">
        <f t="shared" ref="AB52" si="172">AA52+AB51</f>
        <v>0</v>
      </c>
      <c r="AC52" s="77">
        <f t="shared" ref="AC52" si="173">AB52+AC51</f>
        <v>0</v>
      </c>
      <c r="AD52" s="77">
        <f t="shared" ref="AD52" si="174">AC52+AD51</f>
        <v>0</v>
      </c>
      <c r="AE52" s="77">
        <f t="shared" ref="AE52" si="175">AD52+AE51</f>
        <v>0</v>
      </c>
      <c r="AF52" s="77">
        <f t="shared" ref="AF52" si="176">AE52+AF51</f>
        <v>0</v>
      </c>
      <c r="AG52" s="77">
        <f t="shared" ref="AG52" si="177">AF52+AG51</f>
        <v>0</v>
      </c>
      <c r="AH52" s="77">
        <f t="shared" ref="AH52" si="178">AG52+AH51</f>
        <v>0</v>
      </c>
      <c r="AI52" s="77">
        <f t="shared" ref="AI52" si="179">AH52+AI51</f>
        <v>0</v>
      </c>
      <c r="AJ52" s="77">
        <f>AJ51</f>
        <v>0</v>
      </c>
      <c r="AK52" s="77">
        <f>AJ52+AK51</f>
        <v>0</v>
      </c>
      <c r="AL52" s="77">
        <f t="shared" ref="AL52" si="180">AK52+AL51</f>
        <v>0</v>
      </c>
      <c r="AM52" s="77">
        <f t="shared" ref="AM52" si="181">AL52+AM51</f>
        <v>0</v>
      </c>
      <c r="AN52" s="77">
        <f t="shared" ref="AN52" si="182">AM52+AN51</f>
        <v>0</v>
      </c>
      <c r="AO52" s="77">
        <f t="shared" ref="AO52" si="183">AN52+AO51</f>
        <v>0</v>
      </c>
      <c r="AP52" s="77">
        <f t="shared" ref="AP52" si="184">AO52+AP51</f>
        <v>0</v>
      </c>
      <c r="AQ52" s="77">
        <f t="shared" ref="AQ52" si="185">AP52+AQ51</f>
        <v>0</v>
      </c>
      <c r="AR52" s="77">
        <f t="shared" ref="AR52" si="186">AQ52+AR51</f>
        <v>0</v>
      </c>
      <c r="AS52" s="77">
        <f t="shared" ref="AS52" si="187">AR52+AS51</f>
        <v>0</v>
      </c>
      <c r="AT52" s="77">
        <f t="shared" ref="AT52" si="188">AS52+AT51</f>
        <v>0</v>
      </c>
      <c r="AU52" s="77">
        <f t="shared" ref="AU52" si="189">AT52+AU51</f>
        <v>0</v>
      </c>
    </row>
    <row r="53" spans="6:47" x14ac:dyDescent="0.45">
      <c r="F53" s="29">
        <f t="shared" si="4"/>
        <v>51</v>
      </c>
      <c r="G53" s="121" t="s">
        <v>52</v>
      </c>
      <c r="H53" s="122"/>
      <c r="I53" s="76">
        <f>W53</f>
        <v>0</v>
      </c>
      <c r="J53" s="76">
        <f>AI53</f>
        <v>0</v>
      </c>
      <c r="K53" s="76">
        <f>AU53</f>
        <v>0</v>
      </c>
      <c r="L53" s="77">
        <f>L50+L52</f>
        <v>0</v>
      </c>
      <c r="M53" s="77">
        <f t="shared" ref="M53:W53" si="190">M50+M52</f>
        <v>0</v>
      </c>
      <c r="N53" s="77">
        <f t="shared" si="190"/>
        <v>0</v>
      </c>
      <c r="O53" s="77">
        <f t="shared" si="190"/>
        <v>0</v>
      </c>
      <c r="P53" s="77">
        <f t="shared" si="190"/>
        <v>0</v>
      </c>
      <c r="Q53" s="77">
        <f t="shared" si="190"/>
        <v>0</v>
      </c>
      <c r="R53" s="77">
        <f t="shared" si="190"/>
        <v>0</v>
      </c>
      <c r="S53" s="77">
        <f t="shared" si="190"/>
        <v>0</v>
      </c>
      <c r="T53" s="77">
        <f t="shared" si="190"/>
        <v>0</v>
      </c>
      <c r="U53" s="77">
        <f t="shared" si="190"/>
        <v>0</v>
      </c>
      <c r="V53" s="77">
        <f t="shared" si="190"/>
        <v>0</v>
      </c>
      <c r="W53" s="77">
        <f t="shared" si="190"/>
        <v>0</v>
      </c>
      <c r="X53" s="77">
        <f>X50+X52</f>
        <v>0</v>
      </c>
      <c r="Y53" s="77">
        <f t="shared" ref="Y53:AI53" si="191">Y50+Y52</f>
        <v>0</v>
      </c>
      <c r="Z53" s="77">
        <f t="shared" si="191"/>
        <v>0</v>
      </c>
      <c r="AA53" s="77">
        <f t="shared" si="191"/>
        <v>0</v>
      </c>
      <c r="AB53" s="77">
        <f t="shared" si="191"/>
        <v>0</v>
      </c>
      <c r="AC53" s="77">
        <f t="shared" si="191"/>
        <v>0</v>
      </c>
      <c r="AD53" s="77">
        <f t="shared" si="191"/>
        <v>0</v>
      </c>
      <c r="AE53" s="77">
        <f t="shared" si="191"/>
        <v>0</v>
      </c>
      <c r="AF53" s="77">
        <f t="shared" si="191"/>
        <v>0</v>
      </c>
      <c r="AG53" s="77">
        <f t="shared" si="191"/>
        <v>0</v>
      </c>
      <c r="AH53" s="77">
        <f t="shared" si="191"/>
        <v>0</v>
      </c>
      <c r="AI53" s="77">
        <f t="shared" si="191"/>
        <v>0</v>
      </c>
      <c r="AJ53" s="77">
        <f>AJ50+AJ52</f>
        <v>0</v>
      </c>
      <c r="AK53" s="77">
        <f t="shared" ref="AK53:AU53" si="192">AK50+AK52</f>
        <v>0</v>
      </c>
      <c r="AL53" s="77">
        <f t="shared" si="192"/>
        <v>0</v>
      </c>
      <c r="AM53" s="77">
        <f t="shared" si="192"/>
        <v>0</v>
      </c>
      <c r="AN53" s="77">
        <f t="shared" si="192"/>
        <v>0</v>
      </c>
      <c r="AO53" s="77">
        <f t="shared" si="192"/>
        <v>0</v>
      </c>
      <c r="AP53" s="77">
        <f t="shared" si="192"/>
        <v>0</v>
      </c>
      <c r="AQ53" s="77">
        <f t="shared" si="192"/>
        <v>0</v>
      </c>
      <c r="AR53" s="77">
        <f t="shared" si="192"/>
        <v>0</v>
      </c>
      <c r="AS53" s="77">
        <f t="shared" si="192"/>
        <v>0</v>
      </c>
      <c r="AT53" s="77">
        <f t="shared" si="192"/>
        <v>0</v>
      </c>
      <c r="AU53" s="77">
        <f t="shared" si="192"/>
        <v>0</v>
      </c>
    </row>
    <row r="54" spans="6:47" x14ac:dyDescent="0.45">
      <c r="F54" s="66">
        <f t="shared" si="4"/>
        <v>52</v>
      </c>
      <c r="G54" s="125" t="s">
        <v>53</v>
      </c>
      <c r="H54" s="126"/>
      <c r="I54" s="80">
        <f>W54</f>
        <v>0</v>
      </c>
      <c r="J54" s="80">
        <f>AI54</f>
        <v>0</v>
      </c>
      <c r="K54" s="80">
        <f>AU54</f>
        <v>0</v>
      </c>
      <c r="L54" s="80">
        <f>L53</f>
        <v>0</v>
      </c>
      <c r="M54" s="80">
        <f t="shared" ref="M54:W54" si="193">M53</f>
        <v>0</v>
      </c>
      <c r="N54" s="80">
        <f t="shared" si="193"/>
        <v>0</v>
      </c>
      <c r="O54" s="80">
        <f t="shared" si="193"/>
        <v>0</v>
      </c>
      <c r="P54" s="80">
        <f t="shared" si="193"/>
        <v>0</v>
      </c>
      <c r="Q54" s="80">
        <f t="shared" si="193"/>
        <v>0</v>
      </c>
      <c r="R54" s="80">
        <f t="shared" si="193"/>
        <v>0</v>
      </c>
      <c r="S54" s="80">
        <f t="shared" si="193"/>
        <v>0</v>
      </c>
      <c r="T54" s="80">
        <f t="shared" si="193"/>
        <v>0</v>
      </c>
      <c r="U54" s="80">
        <f t="shared" si="193"/>
        <v>0</v>
      </c>
      <c r="V54" s="80">
        <f t="shared" si="193"/>
        <v>0</v>
      </c>
      <c r="W54" s="80">
        <f t="shared" si="193"/>
        <v>0</v>
      </c>
      <c r="X54" s="80">
        <f>X53</f>
        <v>0</v>
      </c>
      <c r="Y54" s="80">
        <f t="shared" ref="Y54:AI54" si="194">Y53</f>
        <v>0</v>
      </c>
      <c r="Z54" s="80">
        <f t="shared" si="194"/>
        <v>0</v>
      </c>
      <c r="AA54" s="80">
        <f t="shared" si="194"/>
        <v>0</v>
      </c>
      <c r="AB54" s="80">
        <f t="shared" si="194"/>
        <v>0</v>
      </c>
      <c r="AC54" s="80">
        <f t="shared" si="194"/>
        <v>0</v>
      </c>
      <c r="AD54" s="80">
        <f t="shared" si="194"/>
        <v>0</v>
      </c>
      <c r="AE54" s="80">
        <f t="shared" si="194"/>
        <v>0</v>
      </c>
      <c r="AF54" s="80">
        <f t="shared" si="194"/>
        <v>0</v>
      </c>
      <c r="AG54" s="80">
        <f t="shared" si="194"/>
        <v>0</v>
      </c>
      <c r="AH54" s="80">
        <f t="shared" si="194"/>
        <v>0</v>
      </c>
      <c r="AI54" s="80">
        <f t="shared" si="194"/>
        <v>0</v>
      </c>
      <c r="AJ54" s="80">
        <f>AJ53</f>
        <v>0</v>
      </c>
      <c r="AK54" s="80">
        <f t="shared" ref="AK54:AU54" si="195">AK53</f>
        <v>0</v>
      </c>
      <c r="AL54" s="80">
        <f t="shared" si="195"/>
        <v>0</v>
      </c>
      <c r="AM54" s="80">
        <f t="shared" si="195"/>
        <v>0</v>
      </c>
      <c r="AN54" s="80">
        <f t="shared" si="195"/>
        <v>0</v>
      </c>
      <c r="AO54" s="80">
        <f t="shared" si="195"/>
        <v>0</v>
      </c>
      <c r="AP54" s="80">
        <f t="shared" si="195"/>
        <v>0</v>
      </c>
      <c r="AQ54" s="80">
        <f t="shared" si="195"/>
        <v>0</v>
      </c>
      <c r="AR54" s="80">
        <f t="shared" si="195"/>
        <v>0</v>
      </c>
      <c r="AS54" s="80">
        <f t="shared" si="195"/>
        <v>0</v>
      </c>
      <c r="AT54" s="80">
        <f t="shared" si="195"/>
        <v>0</v>
      </c>
      <c r="AU54" s="80">
        <f t="shared" si="195"/>
        <v>0</v>
      </c>
    </row>
    <row r="55" spans="6:47" x14ac:dyDescent="0.45">
      <c r="F55" s="29">
        <f t="shared" si="4"/>
        <v>53</v>
      </c>
      <c r="G55" s="121" t="s">
        <v>21</v>
      </c>
      <c r="H55" s="122"/>
      <c r="I55" s="76">
        <f>W55</f>
        <v>0</v>
      </c>
      <c r="J55" s="76">
        <f>AI55</f>
        <v>0</v>
      </c>
      <c r="K55" s="76">
        <f>AU55</f>
        <v>0</v>
      </c>
      <c r="L55" s="77">
        <f t="shared" ref="L55:W55" si="196">L24</f>
        <v>0</v>
      </c>
      <c r="M55" s="77">
        <f t="shared" si="196"/>
        <v>0</v>
      </c>
      <c r="N55" s="77">
        <f t="shared" si="196"/>
        <v>0</v>
      </c>
      <c r="O55" s="77">
        <f t="shared" si="196"/>
        <v>0</v>
      </c>
      <c r="P55" s="77">
        <f t="shared" si="196"/>
        <v>0</v>
      </c>
      <c r="Q55" s="77">
        <f t="shared" si="196"/>
        <v>0</v>
      </c>
      <c r="R55" s="77">
        <f t="shared" si="196"/>
        <v>0</v>
      </c>
      <c r="S55" s="77">
        <f t="shared" si="196"/>
        <v>0</v>
      </c>
      <c r="T55" s="77">
        <f t="shared" si="196"/>
        <v>0</v>
      </c>
      <c r="U55" s="77">
        <f t="shared" si="196"/>
        <v>0</v>
      </c>
      <c r="V55" s="77">
        <f t="shared" si="196"/>
        <v>0</v>
      </c>
      <c r="W55" s="77">
        <f t="shared" si="196"/>
        <v>0</v>
      </c>
      <c r="X55" s="77">
        <f t="shared" ref="X55:AU55" si="197">X24</f>
        <v>0</v>
      </c>
      <c r="Y55" s="77">
        <f t="shared" si="197"/>
        <v>0</v>
      </c>
      <c r="Z55" s="77">
        <f t="shared" si="197"/>
        <v>0</v>
      </c>
      <c r="AA55" s="77">
        <f t="shared" si="197"/>
        <v>0</v>
      </c>
      <c r="AB55" s="77">
        <f t="shared" si="197"/>
        <v>0</v>
      </c>
      <c r="AC55" s="77">
        <f t="shared" si="197"/>
        <v>0</v>
      </c>
      <c r="AD55" s="77">
        <f t="shared" si="197"/>
        <v>0</v>
      </c>
      <c r="AE55" s="77">
        <f t="shared" si="197"/>
        <v>0</v>
      </c>
      <c r="AF55" s="77">
        <f t="shared" si="197"/>
        <v>0</v>
      </c>
      <c r="AG55" s="77">
        <f t="shared" si="197"/>
        <v>0</v>
      </c>
      <c r="AH55" s="77">
        <f t="shared" si="197"/>
        <v>0</v>
      </c>
      <c r="AI55" s="77">
        <f t="shared" si="197"/>
        <v>0</v>
      </c>
      <c r="AJ55" s="77">
        <f t="shared" si="197"/>
        <v>0</v>
      </c>
      <c r="AK55" s="77">
        <f t="shared" si="197"/>
        <v>0</v>
      </c>
      <c r="AL55" s="77">
        <f t="shared" si="197"/>
        <v>0</v>
      </c>
      <c r="AM55" s="77">
        <f t="shared" si="197"/>
        <v>0</v>
      </c>
      <c r="AN55" s="77">
        <f t="shared" si="197"/>
        <v>0</v>
      </c>
      <c r="AO55" s="77">
        <f t="shared" si="197"/>
        <v>0</v>
      </c>
      <c r="AP55" s="77">
        <f t="shared" si="197"/>
        <v>0</v>
      </c>
      <c r="AQ55" s="77">
        <f t="shared" si="197"/>
        <v>0</v>
      </c>
      <c r="AR55" s="77">
        <f t="shared" si="197"/>
        <v>0</v>
      </c>
      <c r="AS55" s="77">
        <f t="shared" si="197"/>
        <v>0</v>
      </c>
      <c r="AT55" s="77">
        <f t="shared" si="197"/>
        <v>0</v>
      </c>
      <c r="AU55" s="77">
        <f t="shared" si="197"/>
        <v>0</v>
      </c>
    </row>
    <row r="56" spans="6:47" x14ac:dyDescent="0.45">
      <c r="F56" s="29">
        <f t="shared" si="4"/>
        <v>54</v>
      </c>
      <c r="G56" s="121" t="s">
        <v>54</v>
      </c>
      <c r="H56" s="122"/>
      <c r="I56" s="74"/>
      <c r="J56" s="74"/>
      <c r="K56" s="74"/>
      <c r="L56" s="77">
        <f t="shared" ref="L56:W56" si="198">L34</f>
        <v>0</v>
      </c>
      <c r="M56" s="77">
        <f t="shared" si="198"/>
        <v>0</v>
      </c>
      <c r="N56" s="77">
        <f t="shared" si="198"/>
        <v>0</v>
      </c>
      <c r="O56" s="77">
        <f t="shared" si="198"/>
        <v>0</v>
      </c>
      <c r="P56" s="77">
        <f t="shared" si="198"/>
        <v>0</v>
      </c>
      <c r="Q56" s="77">
        <f t="shared" si="198"/>
        <v>0</v>
      </c>
      <c r="R56" s="77">
        <f t="shared" si="198"/>
        <v>0</v>
      </c>
      <c r="S56" s="77">
        <f t="shared" si="198"/>
        <v>0</v>
      </c>
      <c r="T56" s="77">
        <f t="shared" si="198"/>
        <v>0</v>
      </c>
      <c r="U56" s="77">
        <f t="shared" si="198"/>
        <v>0</v>
      </c>
      <c r="V56" s="77">
        <f t="shared" si="198"/>
        <v>0</v>
      </c>
      <c r="W56" s="77">
        <f t="shared" si="198"/>
        <v>0</v>
      </c>
      <c r="X56" s="77">
        <f t="shared" ref="X56:AU56" si="199">X34</f>
        <v>0</v>
      </c>
      <c r="Y56" s="77">
        <f t="shared" si="199"/>
        <v>0</v>
      </c>
      <c r="Z56" s="77">
        <f t="shared" si="199"/>
        <v>0</v>
      </c>
      <c r="AA56" s="77">
        <f t="shared" si="199"/>
        <v>0</v>
      </c>
      <c r="AB56" s="77">
        <f t="shared" si="199"/>
        <v>0</v>
      </c>
      <c r="AC56" s="77">
        <f t="shared" si="199"/>
        <v>0</v>
      </c>
      <c r="AD56" s="77">
        <f t="shared" si="199"/>
        <v>0</v>
      </c>
      <c r="AE56" s="77">
        <f t="shared" si="199"/>
        <v>0</v>
      </c>
      <c r="AF56" s="77">
        <f t="shared" si="199"/>
        <v>0</v>
      </c>
      <c r="AG56" s="77">
        <f t="shared" si="199"/>
        <v>0</v>
      </c>
      <c r="AH56" s="77">
        <f t="shared" si="199"/>
        <v>0</v>
      </c>
      <c r="AI56" s="77">
        <f t="shared" si="199"/>
        <v>0</v>
      </c>
      <c r="AJ56" s="77">
        <f t="shared" si="199"/>
        <v>0</v>
      </c>
      <c r="AK56" s="77">
        <f t="shared" si="199"/>
        <v>0</v>
      </c>
      <c r="AL56" s="77">
        <f t="shared" si="199"/>
        <v>0</v>
      </c>
      <c r="AM56" s="77">
        <f t="shared" si="199"/>
        <v>0</v>
      </c>
      <c r="AN56" s="77">
        <f t="shared" si="199"/>
        <v>0</v>
      </c>
      <c r="AO56" s="77">
        <f t="shared" si="199"/>
        <v>0</v>
      </c>
      <c r="AP56" s="77">
        <f t="shared" si="199"/>
        <v>0</v>
      </c>
      <c r="AQ56" s="77">
        <f t="shared" si="199"/>
        <v>0</v>
      </c>
      <c r="AR56" s="77">
        <f t="shared" si="199"/>
        <v>0</v>
      </c>
      <c r="AS56" s="77">
        <f t="shared" si="199"/>
        <v>0</v>
      </c>
      <c r="AT56" s="77">
        <f t="shared" si="199"/>
        <v>0</v>
      </c>
      <c r="AU56" s="77">
        <f t="shared" si="199"/>
        <v>0</v>
      </c>
    </row>
    <row r="57" spans="6:47" x14ac:dyDescent="0.45">
      <c r="F57" s="29">
        <f t="shared" si="4"/>
        <v>55</v>
      </c>
      <c r="G57" s="121" t="s">
        <v>56</v>
      </c>
      <c r="H57" s="122"/>
      <c r="I57" s="76">
        <f>W57</f>
        <v>0</v>
      </c>
      <c r="J57" s="76">
        <f>AI57</f>
        <v>0</v>
      </c>
      <c r="K57" s="76">
        <f>AU57</f>
        <v>0</v>
      </c>
      <c r="L57" s="77">
        <f>L56</f>
        <v>0</v>
      </c>
      <c r="M57" s="77">
        <f>L57+M56</f>
        <v>0</v>
      </c>
      <c r="N57" s="77">
        <f t="shared" ref="N57:W57" si="200">M57+N56</f>
        <v>0</v>
      </c>
      <c r="O57" s="77">
        <f t="shared" si="200"/>
        <v>0</v>
      </c>
      <c r="P57" s="77">
        <f t="shared" si="200"/>
        <v>0</v>
      </c>
      <c r="Q57" s="77">
        <f t="shared" si="200"/>
        <v>0</v>
      </c>
      <c r="R57" s="77">
        <f t="shared" si="200"/>
        <v>0</v>
      </c>
      <c r="S57" s="77">
        <f t="shared" si="200"/>
        <v>0</v>
      </c>
      <c r="T57" s="77">
        <f t="shared" si="200"/>
        <v>0</v>
      </c>
      <c r="U57" s="77">
        <f t="shared" si="200"/>
        <v>0</v>
      </c>
      <c r="V57" s="77">
        <f t="shared" si="200"/>
        <v>0</v>
      </c>
      <c r="W57" s="77">
        <f t="shared" si="200"/>
        <v>0</v>
      </c>
      <c r="X57" s="77">
        <f t="shared" ref="X57" si="201">W57+X56</f>
        <v>0</v>
      </c>
      <c r="Y57" s="77">
        <f t="shared" ref="Y57" si="202">X57+Y56</f>
        <v>0</v>
      </c>
      <c r="Z57" s="77">
        <f t="shared" ref="Z57" si="203">Y57+Z56</f>
        <v>0</v>
      </c>
      <c r="AA57" s="77">
        <f t="shared" ref="AA57" si="204">Z57+AA56</f>
        <v>0</v>
      </c>
      <c r="AB57" s="77">
        <f t="shared" ref="AB57" si="205">AA57+AB56</f>
        <v>0</v>
      </c>
      <c r="AC57" s="77">
        <f t="shared" ref="AC57" si="206">AB57+AC56</f>
        <v>0</v>
      </c>
      <c r="AD57" s="77">
        <f t="shared" ref="AD57" si="207">AC57+AD56</f>
        <v>0</v>
      </c>
      <c r="AE57" s="77">
        <f t="shared" ref="AE57" si="208">AD57+AE56</f>
        <v>0</v>
      </c>
      <c r="AF57" s="77">
        <f t="shared" ref="AF57" si="209">AE57+AF56</f>
        <v>0</v>
      </c>
      <c r="AG57" s="77">
        <f t="shared" ref="AG57" si="210">AF57+AG56</f>
        <v>0</v>
      </c>
      <c r="AH57" s="77">
        <f t="shared" ref="AH57" si="211">AG57+AH56</f>
        <v>0</v>
      </c>
      <c r="AI57" s="77">
        <f t="shared" ref="AI57" si="212">AH57+AI56</f>
        <v>0</v>
      </c>
      <c r="AJ57" s="77">
        <f t="shared" ref="AJ57" si="213">AI57+AJ56</f>
        <v>0</v>
      </c>
      <c r="AK57" s="77">
        <f t="shared" ref="AK57" si="214">AJ57+AK56</f>
        <v>0</v>
      </c>
      <c r="AL57" s="77">
        <f t="shared" ref="AL57" si="215">AK57+AL56</f>
        <v>0</v>
      </c>
      <c r="AM57" s="77">
        <f t="shared" ref="AM57" si="216">AL57+AM56</f>
        <v>0</v>
      </c>
      <c r="AN57" s="77">
        <f t="shared" ref="AN57" si="217">AM57+AN56</f>
        <v>0</v>
      </c>
      <c r="AO57" s="77">
        <f t="shared" ref="AO57" si="218">AN57+AO56</f>
        <v>0</v>
      </c>
      <c r="AP57" s="77">
        <f t="shared" ref="AP57" si="219">AO57+AP56</f>
        <v>0</v>
      </c>
      <c r="AQ57" s="77">
        <f t="shared" ref="AQ57" si="220">AP57+AQ56</f>
        <v>0</v>
      </c>
      <c r="AR57" s="77">
        <f t="shared" ref="AR57" si="221">AQ57+AR56</f>
        <v>0</v>
      </c>
      <c r="AS57" s="77">
        <f t="shared" ref="AS57" si="222">AR57+AS56</f>
        <v>0</v>
      </c>
      <c r="AT57" s="77">
        <f t="shared" ref="AT57" si="223">AS57+AT56</f>
        <v>0</v>
      </c>
      <c r="AU57" s="77">
        <f t="shared" ref="AU57" si="224">AT57+AU56</f>
        <v>0</v>
      </c>
    </row>
    <row r="58" spans="6:47" x14ac:dyDescent="0.45">
      <c r="F58" s="66">
        <f t="shared" si="4"/>
        <v>56</v>
      </c>
      <c r="G58" s="125" t="s">
        <v>55</v>
      </c>
      <c r="H58" s="126"/>
      <c r="I58" s="80">
        <f>I57+I55</f>
        <v>0</v>
      </c>
      <c r="J58" s="80">
        <f t="shared" ref="J58:K58" si="225">J57+J55</f>
        <v>0</v>
      </c>
      <c r="K58" s="80">
        <f t="shared" si="225"/>
        <v>0</v>
      </c>
      <c r="L58" s="80">
        <f>L57+L55</f>
        <v>0</v>
      </c>
      <c r="M58" s="80">
        <f t="shared" ref="M58:W58" si="226">M57+M55</f>
        <v>0</v>
      </c>
      <c r="N58" s="80">
        <f t="shared" si="226"/>
        <v>0</v>
      </c>
      <c r="O58" s="80">
        <f t="shared" si="226"/>
        <v>0</v>
      </c>
      <c r="P58" s="80">
        <f t="shared" si="226"/>
        <v>0</v>
      </c>
      <c r="Q58" s="80">
        <f t="shared" si="226"/>
        <v>0</v>
      </c>
      <c r="R58" s="80">
        <f t="shared" si="226"/>
        <v>0</v>
      </c>
      <c r="S58" s="80">
        <f t="shared" si="226"/>
        <v>0</v>
      </c>
      <c r="T58" s="80">
        <f t="shared" si="226"/>
        <v>0</v>
      </c>
      <c r="U58" s="80">
        <f t="shared" si="226"/>
        <v>0</v>
      </c>
      <c r="V58" s="80">
        <f t="shared" si="226"/>
        <v>0</v>
      </c>
      <c r="W58" s="80">
        <f t="shared" si="226"/>
        <v>0</v>
      </c>
      <c r="X58" s="80">
        <f>X57+X55</f>
        <v>0</v>
      </c>
      <c r="Y58" s="80">
        <f t="shared" ref="Y58:AI58" si="227">Y57+Y55</f>
        <v>0</v>
      </c>
      <c r="Z58" s="80">
        <f t="shared" si="227"/>
        <v>0</v>
      </c>
      <c r="AA58" s="80">
        <f t="shared" si="227"/>
        <v>0</v>
      </c>
      <c r="AB58" s="80">
        <f t="shared" si="227"/>
        <v>0</v>
      </c>
      <c r="AC58" s="80">
        <f t="shared" si="227"/>
        <v>0</v>
      </c>
      <c r="AD58" s="80">
        <f t="shared" si="227"/>
        <v>0</v>
      </c>
      <c r="AE58" s="80">
        <f t="shared" si="227"/>
        <v>0</v>
      </c>
      <c r="AF58" s="80">
        <f t="shared" si="227"/>
        <v>0</v>
      </c>
      <c r="AG58" s="80">
        <f t="shared" si="227"/>
        <v>0</v>
      </c>
      <c r="AH58" s="80">
        <f t="shared" si="227"/>
        <v>0</v>
      </c>
      <c r="AI58" s="80">
        <f t="shared" si="227"/>
        <v>0</v>
      </c>
      <c r="AJ58" s="80">
        <f>AJ57+AJ55</f>
        <v>0</v>
      </c>
      <c r="AK58" s="80">
        <f t="shared" ref="AK58:AU58" si="228">AK57+AK55</f>
        <v>0</v>
      </c>
      <c r="AL58" s="80">
        <f t="shared" si="228"/>
        <v>0</v>
      </c>
      <c r="AM58" s="80">
        <f t="shared" si="228"/>
        <v>0</v>
      </c>
      <c r="AN58" s="80">
        <f t="shared" si="228"/>
        <v>0</v>
      </c>
      <c r="AO58" s="80">
        <f t="shared" si="228"/>
        <v>0</v>
      </c>
      <c r="AP58" s="80">
        <f t="shared" si="228"/>
        <v>0</v>
      </c>
      <c r="AQ58" s="80">
        <f t="shared" si="228"/>
        <v>0</v>
      </c>
      <c r="AR58" s="80">
        <f t="shared" si="228"/>
        <v>0</v>
      </c>
      <c r="AS58" s="80">
        <f t="shared" si="228"/>
        <v>0</v>
      </c>
      <c r="AT58" s="80">
        <f t="shared" si="228"/>
        <v>0</v>
      </c>
      <c r="AU58" s="80">
        <f t="shared" si="228"/>
        <v>0</v>
      </c>
    </row>
    <row r="59" spans="6:47" x14ac:dyDescent="0.45">
      <c r="F59" s="66">
        <f t="shared" si="4"/>
        <v>57</v>
      </c>
      <c r="G59" s="125" t="s">
        <v>57</v>
      </c>
      <c r="H59" s="126"/>
      <c r="I59" s="80">
        <f>I58+I54</f>
        <v>0</v>
      </c>
      <c r="J59" s="80">
        <f t="shared" ref="J59:K59" si="229">J58+J54</f>
        <v>0</v>
      </c>
      <c r="K59" s="80">
        <f t="shared" si="229"/>
        <v>0</v>
      </c>
      <c r="L59" s="80">
        <f>L58+L54</f>
        <v>0</v>
      </c>
      <c r="M59" s="80">
        <f t="shared" ref="M59:W59" si="230">M58+M54</f>
        <v>0</v>
      </c>
      <c r="N59" s="80">
        <f t="shared" si="230"/>
        <v>0</v>
      </c>
      <c r="O59" s="80">
        <f t="shared" si="230"/>
        <v>0</v>
      </c>
      <c r="P59" s="80">
        <f t="shared" si="230"/>
        <v>0</v>
      </c>
      <c r="Q59" s="80">
        <f t="shared" si="230"/>
        <v>0</v>
      </c>
      <c r="R59" s="80">
        <f t="shared" si="230"/>
        <v>0</v>
      </c>
      <c r="S59" s="80">
        <f t="shared" si="230"/>
        <v>0</v>
      </c>
      <c r="T59" s="80">
        <f t="shared" si="230"/>
        <v>0</v>
      </c>
      <c r="U59" s="80">
        <f t="shared" si="230"/>
        <v>0</v>
      </c>
      <c r="V59" s="80">
        <f t="shared" si="230"/>
        <v>0</v>
      </c>
      <c r="W59" s="80">
        <f t="shared" si="230"/>
        <v>0</v>
      </c>
      <c r="X59" s="80">
        <f>X58+X54</f>
        <v>0</v>
      </c>
      <c r="Y59" s="80">
        <f t="shared" ref="Y59:AI59" si="231">Y58+Y54</f>
        <v>0</v>
      </c>
      <c r="Z59" s="80">
        <f t="shared" si="231"/>
        <v>0</v>
      </c>
      <c r="AA59" s="80">
        <f t="shared" si="231"/>
        <v>0</v>
      </c>
      <c r="AB59" s="80">
        <f t="shared" si="231"/>
        <v>0</v>
      </c>
      <c r="AC59" s="80">
        <f t="shared" si="231"/>
        <v>0</v>
      </c>
      <c r="AD59" s="80">
        <f t="shared" si="231"/>
        <v>0</v>
      </c>
      <c r="AE59" s="80">
        <f t="shared" si="231"/>
        <v>0</v>
      </c>
      <c r="AF59" s="80">
        <f t="shared" si="231"/>
        <v>0</v>
      </c>
      <c r="AG59" s="80">
        <f t="shared" si="231"/>
        <v>0</v>
      </c>
      <c r="AH59" s="80">
        <f t="shared" si="231"/>
        <v>0</v>
      </c>
      <c r="AI59" s="80">
        <f t="shared" si="231"/>
        <v>0</v>
      </c>
      <c r="AJ59" s="80">
        <f>AJ58+AJ54</f>
        <v>0</v>
      </c>
      <c r="AK59" s="80">
        <f t="shared" ref="AK59:AU59" si="232">AK58+AK54</f>
        <v>0</v>
      </c>
      <c r="AL59" s="80">
        <f t="shared" si="232"/>
        <v>0</v>
      </c>
      <c r="AM59" s="80">
        <f t="shared" si="232"/>
        <v>0</v>
      </c>
      <c r="AN59" s="80">
        <f t="shared" si="232"/>
        <v>0</v>
      </c>
      <c r="AO59" s="80">
        <f t="shared" si="232"/>
        <v>0</v>
      </c>
      <c r="AP59" s="80">
        <f t="shared" si="232"/>
        <v>0</v>
      </c>
      <c r="AQ59" s="80">
        <f t="shared" si="232"/>
        <v>0</v>
      </c>
      <c r="AR59" s="80">
        <f t="shared" si="232"/>
        <v>0</v>
      </c>
      <c r="AS59" s="80">
        <f t="shared" si="232"/>
        <v>0</v>
      </c>
      <c r="AT59" s="80">
        <f t="shared" si="232"/>
        <v>0</v>
      </c>
      <c r="AU59" s="80">
        <f t="shared" si="232"/>
        <v>0</v>
      </c>
    </row>
    <row r="60" spans="6:47" x14ac:dyDescent="0.45">
      <c r="F60" s="35">
        <f t="shared" si="4"/>
        <v>58</v>
      </c>
      <c r="G60" s="121" t="s">
        <v>58</v>
      </c>
      <c r="H60" s="122"/>
      <c r="I60" s="76">
        <f>I47-I59</f>
        <v>0</v>
      </c>
      <c r="J60" s="76">
        <f t="shared" ref="J60:K60" si="233">J47-J59</f>
        <v>0</v>
      </c>
      <c r="K60" s="76">
        <f t="shared" si="233"/>
        <v>0</v>
      </c>
      <c r="L60" s="77">
        <f>L47-L59</f>
        <v>0</v>
      </c>
      <c r="M60" s="77">
        <f t="shared" ref="M60:W60" si="234">M47-M59</f>
        <v>0</v>
      </c>
      <c r="N60" s="77">
        <f t="shared" si="234"/>
        <v>0</v>
      </c>
      <c r="O60" s="77">
        <f t="shared" si="234"/>
        <v>0</v>
      </c>
      <c r="P60" s="77">
        <f t="shared" si="234"/>
        <v>0</v>
      </c>
      <c r="Q60" s="77">
        <f t="shared" si="234"/>
        <v>0</v>
      </c>
      <c r="R60" s="77">
        <f t="shared" si="234"/>
        <v>0</v>
      </c>
      <c r="S60" s="77">
        <f t="shared" si="234"/>
        <v>0</v>
      </c>
      <c r="T60" s="77">
        <f t="shared" si="234"/>
        <v>0</v>
      </c>
      <c r="U60" s="77">
        <f t="shared" si="234"/>
        <v>0</v>
      </c>
      <c r="V60" s="77">
        <f t="shared" si="234"/>
        <v>0</v>
      </c>
      <c r="W60" s="77">
        <f t="shared" si="234"/>
        <v>0</v>
      </c>
      <c r="X60" s="77">
        <f>X47-X59</f>
        <v>0</v>
      </c>
      <c r="Y60" s="77">
        <f t="shared" ref="Y60:AI60" si="235">Y47-Y59</f>
        <v>0</v>
      </c>
      <c r="Z60" s="77">
        <f t="shared" si="235"/>
        <v>0</v>
      </c>
      <c r="AA60" s="77">
        <f t="shared" si="235"/>
        <v>0</v>
      </c>
      <c r="AB60" s="77">
        <f t="shared" si="235"/>
        <v>0</v>
      </c>
      <c r="AC60" s="77">
        <f t="shared" si="235"/>
        <v>0</v>
      </c>
      <c r="AD60" s="77">
        <f t="shared" si="235"/>
        <v>0</v>
      </c>
      <c r="AE60" s="77">
        <f t="shared" si="235"/>
        <v>0</v>
      </c>
      <c r="AF60" s="77">
        <f t="shared" si="235"/>
        <v>0</v>
      </c>
      <c r="AG60" s="77">
        <f t="shared" si="235"/>
        <v>0</v>
      </c>
      <c r="AH60" s="77">
        <f t="shared" si="235"/>
        <v>0</v>
      </c>
      <c r="AI60" s="77">
        <f t="shared" si="235"/>
        <v>0</v>
      </c>
      <c r="AJ60" s="77">
        <f>AJ47-AJ59</f>
        <v>0</v>
      </c>
      <c r="AK60" s="77">
        <f t="shared" ref="AK60:AU60" si="236">AK47-AK59</f>
        <v>0</v>
      </c>
      <c r="AL60" s="77">
        <f t="shared" si="236"/>
        <v>0</v>
      </c>
      <c r="AM60" s="77">
        <f t="shared" si="236"/>
        <v>0</v>
      </c>
      <c r="AN60" s="77">
        <f t="shared" si="236"/>
        <v>0</v>
      </c>
      <c r="AO60" s="77">
        <f t="shared" si="236"/>
        <v>0</v>
      </c>
      <c r="AP60" s="77">
        <f t="shared" si="236"/>
        <v>0</v>
      </c>
      <c r="AQ60" s="77">
        <f t="shared" si="236"/>
        <v>0</v>
      </c>
      <c r="AR60" s="77">
        <f t="shared" si="236"/>
        <v>0</v>
      </c>
      <c r="AS60" s="77">
        <f t="shared" si="236"/>
        <v>0</v>
      </c>
      <c r="AT60" s="77">
        <f t="shared" si="236"/>
        <v>0</v>
      </c>
      <c r="AU60" s="77">
        <f t="shared" si="236"/>
        <v>0</v>
      </c>
    </row>
    <row r="61" spans="6:47" x14ac:dyDescent="0.45">
      <c r="F61" s="35">
        <f t="shared" si="4"/>
        <v>59</v>
      </c>
      <c r="G61" s="121"/>
      <c r="H61" s="122"/>
      <c r="I61" s="74"/>
      <c r="J61" s="74"/>
      <c r="K61" s="74"/>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row>
    <row r="62" spans="6:47" x14ac:dyDescent="0.45">
      <c r="F62" s="67">
        <f t="shared" si="4"/>
        <v>60</v>
      </c>
      <c r="G62" s="113" t="s">
        <v>60</v>
      </c>
      <c r="H62" s="114"/>
      <c r="I62" s="72"/>
      <c r="J62" s="72"/>
      <c r="K62" s="72"/>
      <c r="L62" s="72" t="s">
        <v>5</v>
      </c>
      <c r="M62" s="72" t="s">
        <v>6</v>
      </c>
      <c r="N62" s="72" t="s">
        <v>7</v>
      </c>
      <c r="O62" s="72" t="s">
        <v>8</v>
      </c>
      <c r="P62" s="72" t="s">
        <v>9</v>
      </c>
      <c r="Q62" s="72" t="s">
        <v>10</v>
      </c>
      <c r="R62" s="72" t="s">
        <v>11</v>
      </c>
      <c r="S62" s="72" t="s">
        <v>12</v>
      </c>
      <c r="T62" s="72" t="s">
        <v>13</v>
      </c>
      <c r="U62" s="72" t="s">
        <v>14</v>
      </c>
      <c r="V62" s="72" t="s">
        <v>15</v>
      </c>
      <c r="W62" s="72" t="s">
        <v>16</v>
      </c>
      <c r="X62" s="72" t="s">
        <v>5</v>
      </c>
      <c r="Y62" s="72" t="s">
        <v>6</v>
      </c>
      <c r="Z62" s="72" t="s">
        <v>7</v>
      </c>
      <c r="AA62" s="72" t="s">
        <v>8</v>
      </c>
      <c r="AB62" s="72" t="s">
        <v>9</v>
      </c>
      <c r="AC62" s="72" t="s">
        <v>10</v>
      </c>
      <c r="AD62" s="72" t="s">
        <v>11</v>
      </c>
      <c r="AE62" s="72" t="s">
        <v>12</v>
      </c>
      <c r="AF62" s="72" t="s">
        <v>13</v>
      </c>
      <c r="AG62" s="72" t="s">
        <v>14</v>
      </c>
      <c r="AH62" s="72" t="s">
        <v>15</v>
      </c>
      <c r="AI62" s="72" t="s">
        <v>16</v>
      </c>
      <c r="AJ62" s="72" t="s">
        <v>5</v>
      </c>
      <c r="AK62" s="72" t="s">
        <v>6</v>
      </c>
      <c r="AL62" s="72" t="s">
        <v>7</v>
      </c>
      <c r="AM62" s="72" t="s">
        <v>8</v>
      </c>
      <c r="AN62" s="72" t="s">
        <v>9</v>
      </c>
      <c r="AO62" s="72" t="s">
        <v>10</v>
      </c>
      <c r="AP62" s="72" t="s">
        <v>11</v>
      </c>
      <c r="AQ62" s="72" t="s">
        <v>12</v>
      </c>
      <c r="AR62" s="72" t="s">
        <v>13</v>
      </c>
      <c r="AS62" s="72" t="s">
        <v>14</v>
      </c>
      <c r="AT62" s="72" t="s">
        <v>15</v>
      </c>
      <c r="AU62" s="72" t="s">
        <v>16</v>
      </c>
    </row>
    <row r="63" spans="6:47" x14ac:dyDescent="0.45">
      <c r="F63" s="39">
        <f t="shared" si="4"/>
        <v>61</v>
      </c>
      <c r="G63" s="129" t="s">
        <v>22</v>
      </c>
      <c r="H63" s="130"/>
      <c r="I63" s="81"/>
      <c r="J63" s="81"/>
      <c r="K63" s="74"/>
      <c r="L63" s="77">
        <f t="shared" ref="L63:AU63" si="237">L6</f>
        <v>0</v>
      </c>
      <c r="M63" s="77">
        <f t="shared" si="237"/>
        <v>0</v>
      </c>
      <c r="N63" s="77">
        <f t="shared" si="237"/>
        <v>0</v>
      </c>
      <c r="O63" s="77">
        <f t="shared" si="237"/>
        <v>0</v>
      </c>
      <c r="P63" s="77">
        <f t="shared" si="237"/>
        <v>0</v>
      </c>
      <c r="Q63" s="77">
        <f t="shared" si="237"/>
        <v>0</v>
      </c>
      <c r="R63" s="77">
        <f t="shared" si="237"/>
        <v>0</v>
      </c>
      <c r="S63" s="77">
        <f t="shared" si="237"/>
        <v>0</v>
      </c>
      <c r="T63" s="77">
        <f t="shared" si="237"/>
        <v>0</v>
      </c>
      <c r="U63" s="77">
        <f t="shared" si="237"/>
        <v>0</v>
      </c>
      <c r="V63" s="77">
        <f t="shared" si="237"/>
        <v>0</v>
      </c>
      <c r="W63" s="77">
        <f t="shared" si="237"/>
        <v>0</v>
      </c>
      <c r="X63" s="77">
        <f t="shared" si="237"/>
        <v>0</v>
      </c>
      <c r="Y63" s="77">
        <f t="shared" si="237"/>
        <v>0</v>
      </c>
      <c r="Z63" s="77">
        <f t="shared" si="237"/>
        <v>0</v>
      </c>
      <c r="AA63" s="77">
        <f t="shared" si="237"/>
        <v>0</v>
      </c>
      <c r="AB63" s="77">
        <f t="shared" si="237"/>
        <v>0</v>
      </c>
      <c r="AC63" s="77">
        <f t="shared" si="237"/>
        <v>0</v>
      </c>
      <c r="AD63" s="77">
        <f t="shared" si="237"/>
        <v>0</v>
      </c>
      <c r="AE63" s="77">
        <f t="shared" si="237"/>
        <v>0</v>
      </c>
      <c r="AF63" s="77">
        <f t="shared" si="237"/>
        <v>0</v>
      </c>
      <c r="AG63" s="77">
        <f t="shared" si="237"/>
        <v>0</v>
      </c>
      <c r="AH63" s="77">
        <f t="shared" si="237"/>
        <v>0</v>
      </c>
      <c r="AI63" s="77">
        <f t="shared" si="237"/>
        <v>0</v>
      </c>
      <c r="AJ63" s="77">
        <f t="shared" si="237"/>
        <v>0</v>
      </c>
      <c r="AK63" s="77">
        <f t="shared" si="237"/>
        <v>0</v>
      </c>
      <c r="AL63" s="77">
        <f t="shared" si="237"/>
        <v>0</v>
      </c>
      <c r="AM63" s="77">
        <f t="shared" si="237"/>
        <v>0</v>
      </c>
      <c r="AN63" s="77">
        <f t="shared" si="237"/>
        <v>0</v>
      </c>
      <c r="AO63" s="77">
        <f t="shared" si="237"/>
        <v>0</v>
      </c>
      <c r="AP63" s="77">
        <f t="shared" si="237"/>
        <v>0</v>
      </c>
      <c r="AQ63" s="77">
        <f t="shared" si="237"/>
        <v>0</v>
      </c>
      <c r="AR63" s="77">
        <f t="shared" si="237"/>
        <v>0</v>
      </c>
      <c r="AS63" s="77">
        <f t="shared" si="237"/>
        <v>0</v>
      </c>
      <c r="AT63" s="77">
        <f t="shared" si="237"/>
        <v>0</v>
      </c>
      <c r="AU63" s="77">
        <f t="shared" si="237"/>
        <v>0</v>
      </c>
    </row>
    <row r="64" spans="6:47" x14ac:dyDescent="0.45">
      <c r="F64" s="40">
        <f t="shared" si="4"/>
        <v>62</v>
      </c>
      <c r="G64" s="131" t="s">
        <v>18</v>
      </c>
      <c r="H64" s="132"/>
      <c r="I64" s="82"/>
      <c r="J64" s="82"/>
      <c r="K64" s="74"/>
      <c r="L64" s="77">
        <f t="shared" ref="L64:W64" si="238">L14</f>
        <v>0</v>
      </c>
      <c r="M64" s="77">
        <f t="shared" si="238"/>
        <v>0</v>
      </c>
      <c r="N64" s="77">
        <f t="shared" si="238"/>
        <v>0</v>
      </c>
      <c r="O64" s="77">
        <f t="shared" si="238"/>
        <v>0</v>
      </c>
      <c r="P64" s="77">
        <f t="shared" si="238"/>
        <v>0</v>
      </c>
      <c r="Q64" s="77">
        <f t="shared" si="238"/>
        <v>0</v>
      </c>
      <c r="R64" s="77">
        <f t="shared" si="238"/>
        <v>0</v>
      </c>
      <c r="S64" s="77">
        <f t="shared" si="238"/>
        <v>0</v>
      </c>
      <c r="T64" s="77">
        <f t="shared" si="238"/>
        <v>0</v>
      </c>
      <c r="U64" s="77">
        <f t="shared" si="238"/>
        <v>0</v>
      </c>
      <c r="V64" s="77">
        <f t="shared" si="238"/>
        <v>0</v>
      </c>
      <c r="W64" s="77">
        <f t="shared" si="238"/>
        <v>0</v>
      </c>
      <c r="X64" s="77">
        <f t="shared" ref="X64:AU64" si="239">X14</f>
        <v>0</v>
      </c>
      <c r="Y64" s="77">
        <f t="shared" si="239"/>
        <v>0</v>
      </c>
      <c r="Z64" s="77">
        <f t="shared" si="239"/>
        <v>0</v>
      </c>
      <c r="AA64" s="77">
        <f t="shared" si="239"/>
        <v>0</v>
      </c>
      <c r="AB64" s="77">
        <f t="shared" si="239"/>
        <v>0</v>
      </c>
      <c r="AC64" s="77">
        <f t="shared" si="239"/>
        <v>0</v>
      </c>
      <c r="AD64" s="77">
        <f t="shared" si="239"/>
        <v>0</v>
      </c>
      <c r="AE64" s="77">
        <f t="shared" si="239"/>
        <v>0</v>
      </c>
      <c r="AF64" s="77">
        <f t="shared" si="239"/>
        <v>0</v>
      </c>
      <c r="AG64" s="77">
        <f t="shared" si="239"/>
        <v>0</v>
      </c>
      <c r="AH64" s="77">
        <f t="shared" si="239"/>
        <v>0</v>
      </c>
      <c r="AI64" s="77">
        <f t="shared" si="239"/>
        <v>0</v>
      </c>
      <c r="AJ64" s="77">
        <f t="shared" si="239"/>
        <v>0</v>
      </c>
      <c r="AK64" s="77">
        <f t="shared" si="239"/>
        <v>0</v>
      </c>
      <c r="AL64" s="77">
        <f t="shared" si="239"/>
        <v>0</v>
      </c>
      <c r="AM64" s="77">
        <f t="shared" si="239"/>
        <v>0</v>
      </c>
      <c r="AN64" s="77">
        <f t="shared" si="239"/>
        <v>0</v>
      </c>
      <c r="AO64" s="77">
        <f t="shared" si="239"/>
        <v>0</v>
      </c>
      <c r="AP64" s="77">
        <f t="shared" si="239"/>
        <v>0</v>
      </c>
      <c r="AQ64" s="77">
        <f t="shared" si="239"/>
        <v>0</v>
      </c>
      <c r="AR64" s="77">
        <f t="shared" si="239"/>
        <v>0</v>
      </c>
      <c r="AS64" s="77">
        <f t="shared" si="239"/>
        <v>0</v>
      </c>
      <c r="AT64" s="77">
        <f t="shared" si="239"/>
        <v>0</v>
      </c>
      <c r="AU64" s="77">
        <f t="shared" si="239"/>
        <v>0</v>
      </c>
    </row>
    <row r="65" spans="6:47" x14ac:dyDescent="0.45">
      <c r="F65" s="70">
        <f t="shared" si="4"/>
        <v>63</v>
      </c>
      <c r="G65" s="133" t="s">
        <v>59</v>
      </c>
      <c r="H65" s="134"/>
      <c r="I65" s="83"/>
      <c r="J65" s="83"/>
      <c r="K65" s="74"/>
      <c r="L65" s="84">
        <f>IF(L63=0,0,L64/L63)</f>
        <v>0</v>
      </c>
      <c r="M65" s="84">
        <f t="shared" ref="M65:W65" si="240">IF(M63=0,0,M64/M63)</f>
        <v>0</v>
      </c>
      <c r="N65" s="84">
        <f t="shared" si="240"/>
        <v>0</v>
      </c>
      <c r="O65" s="84">
        <f t="shared" si="240"/>
        <v>0</v>
      </c>
      <c r="P65" s="84">
        <f t="shared" si="240"/>
        <v>0</v>
      </c>
      <c r="Q65" s="84">
        <f t="shared" si="240"/>
        <v>0</v>
      </c>
      <c r="R65" s="84">
        <f t="shared" si="240"/>
        <v>0</v>
      </c>
      <c r="S65" s="84">
        <f t="shared" si="240"/>
        <v>0</v>
      </c>
      <c r="T65" s="84">
        <f t="shared" si="240"/>
        <v>0</v>
      </c>
      <c r="U65" s="84">
        <f t="shared" si="240"/>
        <v>0</v>
      </c>
      <c r="V65" s="84">
        <f t="shared" si="240"/>
        <v>0</v>
      </c>
      <c r="W65" s="84">
        <f t="shared" si="240"/>
        <v>0</v>
      </c>
      <c r="X65" s="84">
        <f>IF(X63=0,0,X64/X63)</f>
        <v>0</v>
      </c>
      <c r="Y65" s="84">
        <f t="shared" ref="Y65:AI65" si="241">IF(Y63=0,0,Y64/Y63)</f>
        <v>0</v>
      </c>
      <c r="Z65" s="84">
        <f t="shared" si="241"/>
        <v>0</v>
      </c>
      <c r="AA65" s="84">
        <f t="shared" si="241"/>
        <v>0</v>
      </c>
      <c r="AB65" s="84">
        <f t="shared" si="241"/>
        <v>0</v>
      </c>
      <c r="AC65" s="84">
        <f t="shared" si="241"/>
        <v>0</v>
      </c>
      <c r="AD65" s="84">
        <f t="shared" si="241"/>
        <v>0</v>
      </c>
      <c r="AE65" s="84">
        <f t="shared" si="241"/>
        <v>0</v>
      </c>
      <c r="AF65" s="84">
        <f t="shared" si="241"/>
        <v>0</v>
      </c>
      <c r="AG65" s="84">
        <f t="shared" si="241"/>
        <v>0</v>
      </c>
      <c r="AH65" s="84">
        <f t="shared" si="241"/>
        <v>0</v>
      </c>
      <c r="AI65" s="84">
        <f t="shared" si="241"/>
        <v>0</v>
      </c>
      <c r="AJ65" s="84">
        <f>IF(AJ63=0,0,AJ64/AJ63)</f>
        <v>0</v>
      </c>
      <c r="AK65" s="84">
        <f t="shared" ref="AK65:AU65" si="242">IF(AK63=0,0,AK64/AK63)</f>
        <v>0</v>
      </c>
      <c r="AL65" s="84">
        <f t="shared" si="242"/>
        <v>0</v>
      </c>
      <c r="AM65" s="84">
        <f t="shared" si="242"/>
        <v>0</v>
      </c>
      <c r="AN65" s="84">
        <f t="shared" si="242"/>
        <v>0</v>
      </c>
      <c r="AO65" s="84">
        <f t="shared" si="242"/>
        <v>0</v>
      </c>
      <c r="AP65" s="84">
        <f t="shared" si="242"/>
        <v>0</v>
      </c>
      <c r="AQ65" s="84">
        <f t="shared" si="242"/>
        <v>0</v>
      </c>
      <c r="AR65" s="84">
        <f t="shared" si="242"/>
        <v>0</v>
      </c>
      <c r="AS65" s="84">
        <f t="shared" si="242"/>
        <v>0</v>
      </c>
      <c r="AT65" s="84">
        <f t="shared" si="242"/>
        <v>0</v>
      </c>
      <c r="AU65" s="84">
        <f t="shared" si="242"/>
        <v>0</v>
      </c>
    </row>
    <row r="66" spans="6:47" x14ac:dyDescent="0.45">
      <c r="F66" s="67">
        <f t="shared" si="4"/>
        <v>64</v>
      </c>
      <c r="G66" s="113" t="s">
        <v>60</v>
      </c>
      <c r="H66" s="114"/>
      <c r="I66" s="72"/>
      <c r="J66" s="72"/>
      <c r="K66" s="72"/>
      <c r="L66" s="72" t="s">
        <v>5</v>
      </c>
      <c r="M66" s="72" t="s">
        <v>6</v>
      </c>
      <c r="N66" s="72" t="s">
        <v>7</v>
      </c>
      <c r="O66" s="72" t="s">
        <v>8</v>
      </c>
      <c r="P66" s="72" t="s">
        <v>9</v>
      </c>
      <c r="Q66" s="72" t="s">
        <v>10</v>
      </c>
      <c r="R66" s="72" t="s">
        <v>11</v>
      </c>
      <c r="S66" s="72" t="s">
        <v>12</v>
      </c>
      <c r="T66" s="72" t="s">
        <v>13</v>
      </c>
      <c r="U66" s="72" t="s">
        <v>14</v>
      </c>
      <c r="V66" s="72" t="s">
        <v>15</v>
      </c>
      <c r="W66" s="72" t="s">
        <v>16</v>
      </c>
      <c r="X66" s="72" t="s">
        <v>5</v>
      </c>
      <c r="Y66" s="72" t="s">
        <v>6</v>
      </c>
      <c r="Z66" s="72" t="s">
        <v>7</v>
      </c>
      <c r="AA66" s="72" t="s">
        <v>8</v>
      </c>
      <c r="AB66" s="72" t="s">
        <v>9</v>
      </c>
      <c r="AC66" s="72" t="s">
        <v>10</v>
      </c>
      <c r="AD66" s="72" t="s">
        <v>11</v>
      </c>
      <c r="AE66" s="72" t="s">
        <v>12</v>
      </c>
      <c r="AF66" s="72" t="s">
        <v>13</v>
      </c>
      <c r="AG66" s="72" t="s">
        <v>14</v>
      </c>
      <c r="AH66" s="72" t="s">
        <v>15</v>
      </c>
      <c r="AI66" s="72" t="s">
        <v>16</v>
      </c>
      <c r="AJ66" s="72" t="s">
        <v>5</v>
      </c>
      <c r="AK66" s="72" t="s">
        <v>6</v>
      </c>
      <c r="AL66" s="72" t="s">
        <v>7</v>
      </c>
      <c r="AM66" s="72" t="s">
        <v>8</v>
      </c>
      <c r="AN66" s="72" t="s">
        <v>9</v>
      </c>
      <c r="AO66" s="72" t="s">
        <v>10</v>
      </c>
      <c r="AP66" s="72" t="s">
        <v>11</v>
      </c>
      <c r="AQ66" s="72" t="s">
        <v>12</v>
      </c>
      <c r="AR66" s="72" t="s">
        <v>13</v>
      </c>
      <c r="AS66" s="72" t="s">
        <v>14</v>
      </c>
      <c r="AT66" s="72" t="s">
        <v>15</v>
      </c>
      <c r="AU66" s="72" t="s">
        <v>16</v>
      </c>
    </row>
    <row r="67" spans="6:47" x14ac:dyDescent="0.45">
      <c r="F67" s="29">
        <f t="shared" si="4"/>
        <v>65</v>
      </c>
      <c r="G67" s="121" t="s">
        <v>61</v>
      </c>
      <c r="H67" s="122"/>
      <c r="I67" s="74"/>
      <c r="J67" s="74"/>
      <c r="K67" s="74"/>
      <c r="L67" s="77">
        <f t="shared" ref="L67:W67" si="243">L41</f>
        <v>0</v>
      </c>
      <c r="M67" s="77">
        <f t="shared" si="243"/>
        <v>0</v>
      </c>
      <c r="N67" s="77">
        <f t="shared" si="243"/>
        <v>0</v>
      </c>
      <c r="O67" s="77">
        <f t="shared" si="243"/>
        <v>0</v>
      </c>
      <c r="P67" s="77">
        <f t="shared" si="243"/>
        <v>0</v>
      </c>
      <c r="Q67" s="77">
        <f t="shared" si="243"/>
        <v>0</v>
      </c>
      <c r="R67" s="77">
        <f t="shared" si="243"/>
        <v>0</v>
      </c>
      <c r="S67" s="77">
        <f t="shared" si="243"/>
        <v>0</v>
      </c>
      <c r="T67" s="77">
        <f t="shared" si="243"/>
        <v>0</v>
      </c>
      <c r="U67" s="77">
        <f t="shared" si="243"/>
        <v>0</v>
      </c>
      <c r="V67" s="77">
        <f t="shared" si="243"/>
        <v>0</v>
      </c>
      <c r="W67" s="77">
        <f t="shared" si="243"/>
        <v>0</v>
      </c>
      <c r="X67" s="77">
        <f t="shared" ref="X67:AU67" si="244">X41</f>
        <v>0</v>
      </c>
      <c r="Y67" s="77">
        <f t="shared" si="244"/>
        <v>0</v>
      </c>
      <c r="Z67" s="77">
        <f t="shared" si="244"/>
        <v>0</v>
      </c>
      <c r="AA67" s="77">
        <f t="shared" si="244"/>
        <v>0</v>
      </c>
      <c r="AB67" s="77">
        <f t="shared" si="244"/>
        <v>0</v>
      </c>
      <c r="AC67" s="77">
        <f t="shared" si="244"/>
        <v>0</v>
      </c>
      <c r="AD67" s="77">
        <f t="shared" si="244"/>
        <v>0</v>
      </c>
      <c r="AE67" s="77">
        <f t="shared" si="244"/>
        <v>0</v>
      </c>
      <c r="AF67" s="77">
        <f t="shared" si="244"/>
        <v>0</v>
      </c>
      <c r="AG67" s="77">
        <f t="shared" si="244"/>
        <v>0</v>
      </c>
      <c r="AH67" s="77">
        <f t="shared" si="244"/>
        <v>0</v>
      </c>
      <c r="AI67" s="77">
        <f t="shared" si="244"/>
        <v>0</v>
      </c>
      <c r="AJ67" s="77">
        <f t="shared" si="244"/>
        <v>0</v>
      </c>
      <c r="AK67" s="77">
        <f t="shared" si="244"/>
        <v>0</v>
      </c>
      <c r="AL67" s="77">
        <f t="shared" si="244"/>
        <v>0</v>
      </c>
      <c r="AM67" s="77">
        <f t="shared" si="244"/>
        <v>0</v>
      </c>
      <c r="AN67" s="77">
        <f t="shared" si="244"/>
        <v>0</v>
      </c>
      <c r="AO67" s="77">
        <f t="shared" si="244"/>
        <v>0</v>
      </c>
      <c r="AP67" s="77">
        <f t="shared" si="244"/>
        <v>0</v>
      </c>
      <c r="AQ67" s="77">
        <f t="shared" si="244"/>
        <v>0</v>
      </c>
      <c r="AR67" s="77">
        <f t="shared" si="244"/>
        <v>0</v>
      </c>
      <c r="AS67" s="77">
        <f t="shared" si="244"/>
        <v>0</v>
      </c>
      <c r="AT67" s="77">
        <f t="shared" si="244"/>
        <v>0</v>
      </c>
      <c r="AU67" s="77">
        <f t="shared" si="244"/>
        <v>0</v>
      </c>
    </row>
    <row r="68" spans="6:47" x14ac:dyDescent="0.45">
      <c r="F68" s="29">
        <f t="shared" si="4"/>
        <v>66</v>
      </c>
      <c r="G68" s="121" t="s">
        <v>62</v>
      </c>
      <c r="H68" s="122"/>
      <c r="I68" s="74"/>
      <c r="J68" s="74"/>
      <c r="K68" s="74"/>
      <c r="L68" s="77">
        <f t="shared" ref="L68:W68" si="245">(L18+L14)</f>
        <v>0</v>
      </c>
      <c r="M68" s="77">
        <f t="shared" si="245"/>
        <v>0</v>
      </c>
      <c r="N68" s="77">
        <f t="shared" si="245"/>
        <v>0</v>
      </c>
      <c r="O68" s="77">
        <f t="shared" si="245"/>
        <v>0</v>
      </c>
      <c r="P68" s="77">
        <f t="shared" si="245"/>
        <v>0</v>
      </c>
      <c r="Q68" s="77">
        <f t="shared" si="245"/>
        <v>0</v>
      </c>
      <c r="R68" s="77">
        <f t="shared" si="245"/>
        <v>0</v>
      </c>
      <c r="S68" s="77">
        <f t="shared" si="245"/>
        <v>0</v>
      </c>
      <c r="T68" s="77">
        <f t="shared" si="245"/>
        <v>0</v>
      </c>
      <c r="U68" s="77">
        <f t="shared" si="245"/>
        <v>0</v>
      </c>
      <c r="V68" s="77">
        <f t="shared" si="245"/>
        <v>0</v>
      </c>
      <c r="W68" s="77">
        <f t="shared" si="245"/>
        <v>0</v>
      </c>
      <c r="X68" s="77">
        <f t="shared" ref="X68:AU68" si="246">(X18+X14)</f>
        <v>0</v>
      </c>
      <c r="Y68" s="77">
        <f t="shared" si="246"/>
        <v>0</v>
      </c>
      <c r="Z68" s="77">
        <f t="shared" si="246"/>
        <v>0</v>
      </c>
      <c r="AA68" s="77">
        <f t="shared" si="246"/>
        <v>0</v>
      </c>
      <c r="AB68" s="77">
        <f t="shared" si="246"/>
        <v>0</v>
      </c>
      <c r="AC68" s="77">
        <f t="shared" si="246"/>
        <v>0</v>
      </c>
      <c r="AD68" s="77">
        <f t="shared" si="246"/>
        <v>0</v>
      </c>
      <c r="AE68" s="77">
        <f t="shared" si="246"/>
        <v>0</v>
      </c>
      <c r="AF68" s="77">
        <f t="shared" si="246"/>
        <v>0</v>
      </c>
      <c r="AG68" s="77">
        <f t="shared" si="246"/>
        <v>0</v>
      </c>
      <c r="AH68" s="77">
        <f t="shared" si="246"/>
        <v>0</v>
      </c>
      <c r="AI68" s="77">
        <f t="shared" si="246"/>
        <v>0</v>
      </c>
      <c r="AJ68" s="77">
        <f t="shared" si="246"/>
        <v>0</v>
      </c>
      <c r="AK68" s="77">
        <f t="shared" si="246"/>
        <v>0</v>
      </c>
      <c r="AL68" s="77">
        <f t="shared" si="246"/>
        <v>0</v>
      </c>
      <c r="AM68" s="77">
        <f t="shared" si="246"/>
        <v>0</v>
      </c>
      <c r="AN68" s="77">
        <f t="shared" si="246"/>
        <v>0</v>
      </c>
      <c r="AO68" s="77">
        <f t="shared" si="246"/>
        <v>0</v>
      </c>
      <c r="AP68" s="77">
        <f t="shared" si="246"/>
        <v>0</v>
      </c>
      <c r="AQ68" s="77">
        <f t="shared" si="246"/>
        <v>0</v>
      </c>
      <c r="AR68" s="77">
        <f t="shared" si="246"/>
        <v>0</v>
      </c>
      <c r="AS68" s="77">
        <f t="shared" si="246"/>
        <v>0</v>
      </c>
      <c r="AT68" s="77">
        <f t="shared" si="246"/>
        <v>0</v>
      </c>
      <c r="AU68" s="77">
        <f t="shared" si="246"/>
        <v>0</v>
      </c>
    </row>
    <row r="69" spans="6:47" x14ac:dyDescent="0.45">
      <c r="F69" s="69">
        <f t="shared" ref="F69" si="247">F68+1</f>
        <v>67</v>
      </c>
      <c r="G69" s="127" t="s">
        <v>63</v>
      </c>
      <c r="H69" s="128"/>
      <c r="I69" s="73"/>
      <c r="J69" s="73"/>
      <c r="K69" s="74"/>
      <c r="L69" s="84">
        <f>IF(L68=0,0,L67/L68)</f>
        <v>0</v>
      </c>
      <c r="M69" s="84">
        <f t="shared" ref="M69:AU69" si="248">IF(M68=0,0,M67/M68)</f>
        <v>0</v>
      </c>
      <c r="N69" s="84">
        <f t="shared" si="248"/>
        <v>0</v>
      </c>
      <c r="O69" s="84">
        <f t="shared" si="248"/>
        <v>0</v>
      </c>
      <c r="P69" s="84">
        <f t="shared" si="248"/>
        <v>0</v>
      </c>
      <c r="Q69" s="84">
        <f t="shared" si="248"/>
        <v>0</v>
      </c>
      <c r="R69" s="84">
        <f t="shared" si="248"/>
        <v>0</v>
      </c>
      <c r="S69" s="84">
        <f t="shared" si="248"/>
        <v>0</v>
      </c>
      <c r="T69" s="84">
        <f t="shared" si="248"/>
        <v>0</v>
      </c>
      <c r="U69" s="84">
        <f t="shared" si="248"/>
        <v>0</v>
      </c>
      <c r="V69" s="84">
        <f t="shared" si="248"/>
        <v>0</v>
      </c>
      <c r="W69" s="84">
        <f t="shared" si="248"/>
        <v>0</v>
      </c>
      <c r="X69" s="84">
        <f t="shared" si="248"/>
        <v>0</v>
      </c>
      <c r="Y69" s="84">
        <f t="shared" si="248"/>
        <v>0</v>
      </c>
      <c r="Z69" s="84">
        <f t="shared" si="248"/>
        <v>0</v>
      </c>
      <c r="AA69" s="84">
        <f t="shared" si="248"/>
        <v>0</v>
      </c>
      <c r="AB69" s="84">
        <f t="shared" si="248"/>
        <v>0</v>
      </c>
      <c r="AC69" s="84">
        <f t="shared" si="248"/>
        <v>0</v>
      </c>
      <c r="AD69" s="84">
        <f t="shared" si="248"/>
        <v>0</v>
      </c>
      <c r="AE69" s="84">
        <f t="shared" si="248"/>
        <v>0</v>
      </c>
      <c r="AF69" s="84">
        <f t="shared" si="248"/>
        <v>0</v>
      </c>
      <c r="AG69" s="84">
        <f t="shared" si="248"/>
        <v>0</v>
      </c>
      <c r="AH69" s="84">
        <f t="shared" si="248"/>
        <v>0</v>
      </c>
      <c r="AI69" s="84">
        <f t="shared" si="248"/>
        <v>0</v>
      </c>
      <c r="AJ69" s="84">
        <f t="shared" si="248"/>
        <v>0</v>
      </c>
      <c r="AK69" s="84">
        <f t="shared" si="248"/>
        <v>0</v>
      </c>
      <c r="AL69" s="84">
        <f t="shared" si="248"/>
        <v>0</v>
      </c>
      <c r="AM69" s="84">
        <f t="shared" si="248"/>
        <v>0</v>
      </c>
      <c r="AN69" s="84">
        <f t="shared" si="248"/>
        <v>0</v>
      </c>
      <c r="AO69" s="84">
        <f t="shared" si="248"/>
        <v>0</v>
      </c>
      <c r="AP69" s="84">
        <f t="shared" si="248"/>
        <v>0</v>
      </c>
      <c r="AQ69" s="84">
        <f t="shared" si="248"/>
        <v>0</v>
      </c>
      <c r="AR69" s="84">
        <f t="shared" si="248"/>
        <v>0</v>
      </c>
      <c r="AS69" s="84">
        <f t="shared" si="248"/>
        <v>0</v>
      </c>
      <c r="AT69" s="84">
        <f t="shared" si="248"/>
        <v>0</v>
      </c>
      <c r="AU69" s="84">
        <f t="shared" si="248"/>
        <v>0</v>
      </c>
    </row>
  </sheetData>
  <sheetProtection sheet="1" selectLockedCells="1"/>
  <mergeCells count="47">
    <mergeCell ref="G67:H67"/>
    <mergeCell ref="G68:H68"/>
    <mergeCell ref="G69:H69"/>
    <mergeCell ref="G61:H61"/>
    <mergeCell ref="G62:H62"/>
    <mergeCell ref="G63:H63"/>
    <mergeCell ref="G64:H64"/>
    <mergeCell ref="G65:H65"/>
    <mergeCell ref="G66:H66"/>
    <mergeCell ref="G60:H60"/>
    <mergeCell ref="G40:H40"/>
    <mergeCell ref="G41:H41"/>
    <mergeCell ref="G46:H46"/>
    <mergeCell ref="G47:H47"/>
    <mergeCell ref="G54:H54"/>
    <mergeCell ref="G48:H48"/>
    <mergeCell ref="G53:H53"/>
    <mergeCell ref="G55:H55"/>
    <mergeCell ref="G56:H56"/>
    <mergeCell ref="G57:H57"/>
    <mergeCell ref="G58:H58"/>
    <mergeCell ref="G59:H59"/>
    <mergeCell ref="G39:H39"/>
    <mergeCell ref="G16:H16"/>
    <mergeCell ref="G17:H17"/>
    <mergeCell ref="G18:H18"/>
    <mergeCell ref="G19:H19"/>
    <mergeCell ref="G20:H20"/>
    <mergeCell ref="G21:H21"/>
    <mergeCell ref="G22:H22"/>
    <mergeCell ref="G23:H23"/>
    <mergeCell ref="G24:H24"/>
    <mergeCell ref="G28:H28"/>
    <mergeCell ref="G36:H36"/>
    <mergeCell ref="G15:H15"/>
    <mergeCell ref="G14:H14"/>
    <mergeCell ref="G3:H3"/>
    <mergeCell ref="G4:H4"/>
    <mergeCell ref="G5:H5"/>
    <mergeCell ref="G6:H6"/>
    <mergeCell ref="G7:H7"/>
    <mergeCell ref="G8:H8"/>
    <mergeCell ref="G9:H9"/>
    <mergeCell ref="G10:H10"/>
    <mergeCell ref="G11:H11"/>
    <mergeCell ref="G12:H12"/>
    <mergeCell ref="G13:H13"/>
  </mergeCells>
  <conditionalFormatting sqref="L14:AU14">
    <cfRule type="expression" dxfId="21" priority="3">
      <formula>L14=0</formula>
    </cfRule>
  </conditionalFormatting>
  <printOptions horizontalCentered="1"/>
  <pageMargins left="0.19685039370078741" right="0.19685039370078741" top="0.19685039370078741" bottom="0.19685039370078741" header="0.31496062992125984" footer="0.31496062992125984"/>
  <pageSetup paperSize="9" scale="61" fitToWidth="3" orientation="landscape" r:id="rId1"/>
  <colBreaks count="1" manualBreakCount="1">
    <brk id="23"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0456-5042-4303-A1E0-6E517D1FC60F}">
  <sheetPr>
    <pageSetUpPr fitToPage="1"/>
  </sheetPr>
  <dimension ref="D1:R69"/>
  <sheetViews>
    <sheetView showGridLines="0" topLeftCell="D1" workbookViewId="0">
      <pane xSplit="3" ySplit="2" topLeftCell="G3" activePane="bottomRight" state="frozen"/>
      <selection activeCell="D2" sqref="D2"/>
      <selection pane="topRight" activeCell="F2" sqref="F2"/>
      <selection pane="bottomLeft" activeCell="D3" sqref="D3"/>
      <selection pane="bottomRight" activeCell="I8" sqref="I8"/>
    </sheetView>
  </sheetViews>
  <sheetFormatPr baseColWidth="10" defaultColWidth="9.09765625" defaultRowHeight="15.5" x14ac:dyDescent="0.45"/>
  <cols>
    <col min="1" max="3" width="0" style="5" hidden="1" customWidth="1"/>
    <col min="4" max="4" width="3" style="35" bestFit="1" customWidth="1"/>
    <col min="5" max="5" width="28.69921875" style="5" bestFit="1" customWidth="1"/>
    <col min="6" max="6" width="13.296875" style="7" bestFit="1" customWidth="1"/>
    <col min="7" max="18" width="9.09765625" style="7"/>
    <col min="19" max="16384" width="9.09765625" style="5"/>
  </cols>
  <sheetData>
    <row r="1" spans="4:18" x14ac:dyDescent="0.45">
      <c r="G1" s="7">
        <v>1</v>
      </c>
      <c r="H1" s="7">
        <v>2</v>
      </c>
      <c r="I1" s="7">
        <v>3</v>
      </c>
      <c r="J1" s="7">
        <v>4</v>
      </c>
      <c r="K1" s="7">
        <v>5</v>
      </c>
      <c r="L1" s="7">
        <v>6</v>
      </c>
      <c r="M1" s="7">
        <v>7</v>
      </c>
      <c r="N1" s="7">
        <v>8</v>
      </c>
      <c r="O1" s="7">
        <v>9</v>
      </c>
      <c r="P1" s="7">
        <v>10</v>
      </c>
      <c r="Q1" s="7">
        <v>11</v>
      </c>
      <c r="R1" s="7">
        <v>12</v>
      </c>
    </row>
    <row r="2" spans="4:18" x14ac:dyDescent="0.45">
      <c r="D2" s="36" t="s">
        <v>71</v>
      </c>
      <c r="E2" s="8" t="s">
        <v>4</v>
      </c>
      <c r="F2" s="9" t="s">
        <v>25</v>
      </c>
      <c r="G2" s="9" t="s">
        <v>5</v>
      </c>
      <c r="H2" s="9" t="s">
        <v>6</v>
      </c>
      <c r="I2" s="9" t="s">
        <v>7</v>
      </c>
      <c r="J2" s="9" t="s">
        <v>8</v>
      </c>
      <c r="K2" s="9" t="s">
        <v>9</v>
      </c>
      <c r="L2" s="9" t="s">
        <v>10</v>
      </c>
      <c r="M2" s="9" t="s">
        <v>11</v>
      </c>
      <c r="N2" s="9" t="s">
        <v>12</v>
      </c>
      <c r="O2" s="9" t="s">
        <v>13</v>
      </c>
      <c r="P2" s="9" t="s">
        <v>14</v>
      </c>
      <c r="Q2" s="9" t="s">
        <v>15</v>
      </c>
      <c r="R2" s="9" t="s">
        <v>16</v>
      </c>
    </row>
    <row r="3" spans="4:18" s="10" customFormat="1" x14ac:dyDescent="0.45">
      <c r="D3" s="29">
        <v>1</v>
      </c>
      <c r="E3" s="30" t="s">
        <v>24</v>
      </c>
      <c r="F3" s="1">
        <f>SUM(G3:R3)</f>
        <v>3790</v>
      </c>
      <c r="G3" s="33"/>
      <c r="H3" s="33"/>
      <c r="I3" s="33">
        <v>100</v>
      </c>
      <c r="J3" s="33">
        <v>120</v>
      </c>
      <c r="K3" s="33">
        <v>120</v>
      </c>
      <c r="L3" s="33">
        <v>200</v>
      </c>
      <c r="M3" s="33">
        <v>200</v>
      </c>
      <c r="N3" s="33">
        <v>250</v>
      </c>
      <c r="O3" s="33">
        <v>400</v>
      </c>
      <c r="P3" s="33">
        <v>600</v>
      </c>
      <c r="Q3" s="33">
        <v>800</v>
      </c>
      <c r="R3" s="33">
        <v>1000</v>
      </c>
    </row>
    <row r="4" spans="4:18" s="10" customFormat="1" x14ac:dyDescent="0.45">
      <c r="D4" s="29">
        <f>D3+1</f>
        <v>2</v>
      </c>
      <c r="E4" s="30" t="s">
        <v>64</v>
      </c>
      <c r="F4" s="1">
        <f t="shared" ref="F4:F22" si="0">SUM(G4:R4)</f>
        <v>5100</v>
      </c>
      <c r="G4" s="33"/>
      <c r="H4" s="33"/>
      <c r="I4" s="33"/>
      <c r="J4" s="33">
        <v>300</v>
      </c>
      <c r="K4" s="33">
        <v>400</v>
      </c>
      <c r="L4" s="33">
        <v>400</v>
      </c>
      <c r="M4" s="33">
        <v>400</v>
      </c>
      <c r="N4" s="33">
        <v>400</v>
      </c>
      <c r="O4" s="33">
        <v>800</v>
      </c>
      <c r="P4" s="33">
        <v>800</v>
      </c>
      <c r="Q4" s="33">
        <v>800</v>
      </c>
      <c r="R4" s="33">
        <v>800</v>
      </c>
    </row>
    <row r="5" spans="4:18" s="10" customFormat="1" x14ac:dyDescent="0.45">
      <c r="D5" s="29">
        <f t="shared" ref="D5:D68" si="1">D4+1</f>
        <v>3</v>
      </c>
      <c r="E5" s="30" t="s">
        <v>26</v>
      </c>
      <c r="F5" s="1">
        <f t="shared" si="0"/>
        <v>3300</v>
      </c>
      <c r="G5" s="33"/>
      <c r="H5" s="33"/>
      <c r="I5" s="33"/>
      <c r="J5" s="33"/>
      <c r="K5" s="33"/>
      <c r="L5" s="33"/>
      <c r="M5" s="33">
        <v>200</v>
      </c>
      <c r="N5" s="33">
        <v>300</v>
      </c>
      <c r="O5" s="33">
        <v>400</v>
      </c>
      <c r="P5" s="33">
        <v>600</v>
      </c>
      <c r="Q5" s="33">
        <v>800</v>
      </c>
      <c r="R5" s="33">
        <v>1000</v>
      </c>
    </row>
    <row r="6" spans="4:18" s="10" customFormat="1" x14ac:dyDescent="0.45">
      <c r="D6" s="37">
        <f t="shared" si="1"/>
        <v>4</v>
      </c>
      <c r="E6" s="31" t="s">
        <v>22</v>
      </c>
      <c r="F6" s="3">
        <f>SUM(F3:F5)</f>
        <v>12190</v>
      </c>
      <c r="G6" s="3">
        <f t="shared" ref="G6:R6" si="2">SUM(G3:G5)</f>
        <v>0</v>
      </c>
      <c r="H6" s="3">
        <f t="shared" si="2"/>
        <v>0</v>
      </c>
      <c r="I6" s="3">
        <f t="shared" si="2"/>
        <v>100</v>
      </c>
      <c r="J6" s="3">
        <f t="shared" si="2"/>
        <v>420</v>
      </c>
      <c r="K6" s="3">
        <f t="shared" si="2"/>
        <v>520</v>
      </c>
      <c r="L6" s="3">
        <f t="shared" si="2"/>
        <v>600</v>
      </c>
      <c r="M6" s="3">
        <f t="shared" si="2"/>
        <v>800</v>
      </c>
      <c r="N6" s="3">
        <f t="shared" si="2"/>
        <v>950</v>
      </c>
      <c r="O6" s="3">
        <f t="shared" si="2"/>
        <v>1600</v>
      </c>
      <c r="P6" s="3">
        <f t="shared" si="2"/>
        <v>2000</v>
      </c>
      <c r="Q6" s="3">
        <f t="shared" si="2"/>
        <v>2400</v>
      </c>
      <c r="R6" s="3">
        <f t="shared" si="2"/>
        <v>2800</v>
      </c>
    </row>
    <row r="7" spans="4:18" s="10" customFormat="1" x14ac:dyDescent="0.45">
      <c r="D7" s="29">
        <f t="shared" si="1"/>
        <v>5</v>
      </c>
      <c r="E7" s="30" t="s">
        <v>27</v>
      </c>
      <c r="F7" s="1">
        <f t="shared" si="0"/>
        <v>1219</v>
      </c>
      <c r="G7" s="33"/>
      <c r="H7" s="33"/>
      <c r="I7" s="33">
        <f>I6*0.1</f>
        <v>10</v>
      </c>
      <c r="J7" s="33">
        <f t="shared" ref="J7:R7" si="3">J6*0.1</f>
        <v>42</v>
      </c>
      <c r="K7" s="33">
        <f t="shared" si="3"/>
        <v>52</v>
      </c>
      <c r="L7" s="33">
        <f t="shared" si="3"/>
        <v>60</v>
      </c>
      <c r="M7" s="33">
        <f t="shared" si="3"/>
        <v>80</v>
      </c>
      <c r="N7" s="33">
        <f t="shared" si="3"/>
        <v>95</v>
      </c>
      <c r="O7" s="33">
        <f t="shared" si="3"/>
        <v>160</v>
      </c>
      <c r="P7" s="33">
        <f t="shared" si="3"/>
        <v>200</v>
      </c>
      <c r="Q7" s="33">
        <f t="shared" si="3"/>
        <v>240</v>
      </c>
      <c r="R7" s="33">
        <f t="shared" si="3"/>
        <v>280</v>
      </c>
    </row>
    <row r="8" spans="4:18" s="10" customFormat="1" x14ac:dyDescent="0.45">
      <c r="D8" s="29">
        <f t="shared" si="1"/>
        <v>6</v>
      </c>
      <c r="E8" s="30" t="s">
        <v>70</v>
      </c>
      <c r="F8" s="1">
        <f t="shared" si="0"/>
        <v>1700.0000000000002</v>
      </c>
      <c r="G8" s="33"/>
      <c r="H8" s="33"/>
      <c r="I8" s="33"/>
      <c r="J8" s="33">
        <f>J4/3</f>
        <v>100</v>
      </c>
      <c r="K8" s="33">
        <f t="shared" ref="K8:R8" si="4">K4/3</f>
        <v>133.33333333333334</v>
      </c>
      <c r="L8" s="33">
        <f t="shared" si="4"/>
        <v>133.33333333333334</v>
      </c>
      <c r="M8" s="33">
        <f t="shared" si="4"/>
        <v>133.33333333333334</v>
      </c>
      <c r="N8" s="33">
        <f t="shared" si="4"/>
        <v>133.33333333333334</v>
      </c>
      <c r="O8" s="33">
        <f t="shared" si="4"/>
        <v>266.66666666666669</v>
      </c>
      <c r="P8" s="33">
        <f t="shared" si="4"/>
        <v>266.66666666666669</v>
      </c>
      <c r="Q8" s="33">
        <f t="shared" si="4"/>
        <v>266.66666666666669</v>
      </c>
      <c r="R8" s="33">
        <f t="shared" si="4"/>
        <v>266.66666666666669</v>
      </c>
    </row>
    <row r="9" spans="4:18" s="10" customFormat="1" x14ac:dyDescent="0.45">
      <c r="D9" s="37">
        <f t="shared" si="1"/>
        <v>7</v>
      </c>
      <c r="E9" s="31" t="s">
        <v>23</v>
      </c>
      <c r="F9" s="3">
        <f>SUM(F7:F8)</f>
        <v>2919</v>
      </c>
      <c r="G9" s="3">
        <f t="shared" ref="G9:R9" si="5">SUM(G7:G8)</f>
        <v>0</v>
      </c>
      <c r="H9" s="3">
        <f t="shared" si="5"/>
        <v>0</v>
      </c>
      <c r="I9" s="3">
        <f t="shared" si="5"/>
        <v>10</v>
      </c>
      <c r="J9" s="3">
        <f t="shared" si="5"/>
        <v>142</v>
      </c>
      <c r="K9" s="3">
        <f t="shared" si="5"/>
        <v>185.33333333333334</v>
      </c>
      <c r="L9" s="3">
        <f t="shared" si="5"/>
        <v>193.33333333333334</v>
      </c>
      <c r="M9" s="3">
        <f t="shared" si="5"/>
        <v>213.33333333333334</v>
      </c>
      <c r="N9" s="3">
        <f t="shared" si="5"/>
        <v>228.33333333333334</v>
      </c>
      <c r="O9" s="3">
        <f t="shared" si="5"/>
        <v>426.66666666666669</v>
      </c>
      <c r="P9" s="3">
        <f t="shared" si="5"/>
        <v>466.66666666666669</v>
      </c>
      <c r="Q9" s="3">
        <f t="shared" si="5"/>
        <v>506.66666666666669</v>
      </c>
      <c r="R9" s="3">
        <f t="shared" si="5"/>
        <v>546.66666666666674</v>
      </c>
    </row>
    <row r="10" spans="4:18" s="10" customFormat="1" x14ac:dyDescent="0.45">
      <c r="D10" s="36">
        <f t="shared" si="1"/>
        <v>8</v>
      </c>
      <c r="E10" s="32" t="s">
        <v>17</v>
      </c>
      <c r="F10" s="2">
        <f>F6-F9</f>
        <v>9271</v>
      </c>
      <c r="G10" s="2">
        <f t="shared" ref="G10:R10" si="6">G6-G9</f>
        <v>0</v>
      </c>
      <c r="H10" s="2">
        <f t="shared" si="6"/>
        <v>0</v>
      </c>
      <c r="I10" s="2">
        <f t="shared" si="6"/>
        <v>90</v>
      </c>
      <c r="J10" s="2">
        <f t="shared" si="6"/>
        <v>278</v>
      </c>
      <c r="K10" s="2">
        <f t="shared" si="6"/>
        <v>334.66666666666663</v>
      </c>
      <c r="L10" s="2">
        <f t="shared" si="6"/>
        <v>406.66666666666663</v>
      </c>
      <c r="M10" s="2">
        <f t="shared" si="6"/>
        <v>586.66666666666663</v>
      </c>
      <c r="N10" s="2">
        <f t="shared" si="6"/>
        <v>721.66666666666663</v>
      </c>
      <c r="O10" s="2">
        <f t="shared" si="6"/>
        <v>1173.3333333333333</v>
      </c>
      <c r="P10" s="2">
        <f t="shared" si="6"/>
        <v>1533.3333333333333</v>
      </c>
      <c r="Q10" s="2">
        <f t="shared" si="6"/>
        <v>1893.3333333333333</v>
      </c>
      <c r="R10" s="2">
        <f t="shared" si="6"/>
        <v>2253.333333333333</v>
      </c>
    </row>
    <row r="11" spans="4:18" s="10" customFormat="1" x14ac:dyDescent="0.45">
      <c r="D11" s="29">
        <f t="shared" si="1"/>
        <v>9</v>
      </c>
      <c r="E11" s="30" t="s">
        <v>28</v>
      </c>
      <c r="F11" s="1">
        <f t="shared" si="0"/>
        <v>2000</v>
      </c>
      <c r="G11" s="33"/>
      <c r="H11" s="33"/>
      <c r="I11" s="33">
        <v>200</v>
      </c>
      <c r="J11" s="33">
        <v>200</v>
      </c>
      <c r="K11" s="33">
        <v>200</v>
      </c>
      <c r="L11" s="33">
        <v>200</v>
      </c>
      <c r="M11" s="33">
        <v>200</v>
      </c>
      <c r="N11" s="33">
        <v>200</v>
      </c>
      <c r="O11" s="33">
        <v>200</v>
      </c>
      <c r="P11" s="33">
        <v>200</v>
      </c>
      <c r="Q11" s="33">
        <v>200</v>
      </c>
      <c r="R11" s="33">
        <v>200</v>
      </c>
    </row>
    <row r="12" spans="4:18" s="10" customFormat="1" ht="31" x14ac:dyDescent="0.45">
      <c r="D12" s="29">
        <f t="shared" si="1"/>
        <v>10</v>
      </c>
      <c r="E12" s="30" t="s">
        <v>65</v>
      </c>
      <c r="F12" s="1">
        <f t="shared" si="0"/>
        <v>4000</v>
      </c>
      <c r="G12" s="33"/>
      <c r="H12" s="33"/>
      <c r="I12" s="33">
        <v>400</v>
      </c>
      <c r="J12" s="33">
        <v>400</v>
      </c>
      <c r="K12" s="33">
        <v>400</v>
      </c>
      <c r="L12" s="33">
        <v>400</v>
      </c>
      <c r="M12" s="33">
        <v>400</v>
      </c>
      <c r="N12" s="33">
        <v>400</v>
      </c>
      <c r="O12" s="33">
        <v>400</v>
      </c>
      <c r="P12" s="33">
        <v>400</v>
      </c>
      <c r="Q12" s="33">
        <v>400</v>
      </c>
      <c r="R12" s="33">
        <v>400</v>
      </c>
    </row>
    <row r="13" spans="4:18" s="10" customFormat="1" x14ac:dyDescent="0.45">
      <c r="D13" s="29">
        <f t="shared" si="1"/>
        <v>11</v>
      </c>
      <c r="E13" s="30" t="s">
        <v>66</v>
      </c>
      <c r="F13" s="1">
        <f t="shared" si="0"/>
        <v>2000</v>
      </c>
      <c r="G13" s="33"/>
      <c r="H13" s="33"/>
      <c r="I13" s="33">
        <v>200</v>
      </c>
      <c r="J13" s="33">
        <v>200</v>
      </c>
      <c r="K13" s="33">
        <v>200</v>
      </c>
      <c r="L13" s="33">
        <v>200</v>
      </c>
      <c r="M13" s="33">
        <v>200</v>
      </c>
      <c r="N13" s="33">
        <v>200</v>
      </c>
      <c r="O13" s="33">
        <v>200</v>
      </c>
      <c r="P13" s="33">
        <v>200</v>
      </c>
      <c r="Q13" s="33">
        <v>200</v>
      </c>
      <c r="R13" s="33">
        <v>200</v>
      </c>
    </row>
    <row r="14" spans="4:18" s="10" customFormat="1" x14ac:dyDescent="0.45">
      <c r="D14" s="37">
        <f t="shared" si="1"/>
        <v>12</v>
      </c>
      <c r="E14" s="31" t="s">
        <v>18</v>
      </c>
      <c r="F14" s="3">
        <f>SUM(F11:F13)</f>
        <v>8000</v>
      </c>
      <c r="G14" s="3">
        <f>SUM(G11:G13)</f>
        <v>0</v>
      </c>
      <c r="H14" s="3">
        <f t="shared" ref="H14:R14" si="7">SUM(H11:H13)</f>
        <v>0</v>
      </c>
      <c r="I14" s="3">
        <f t="shared" si="7"/>
        <v>800</v>
      </c>
      <c r="J14" s="3">
        <f t="shared" si="7"/>
        <v>800</v>
      </c>
      <c r="K14" s="3">
        <f t="shared" si="7"/>
        <v>800</v>
      </c>
      <c r="L14" s="3">
        <f t="shared" si="7"/>
        <v>800</v>
      </c>
      <c r="M14" s="3">
        <f t="shared" si="7"/>
        <v>800</v>
      </c>
      <c r="N14" s="3">
        <f t="shared" si="7"/>
        <v>800</v>
      </c>
      <c r="O14" s="3">
        <f t="shared" si="7"/>
        <v>800</v>
      </c>
      <c r="P14" s="3">
        <f t="shared" si="7"/>
        <v>800</v>
      </c>
      <c r="Q14" s="3">
        <f t="shared" si="7"/>
        <v>800</v>
      </c>
      <c r="R14" s="3">
        <f t="shared" si="7"/>
        <v>800</v>
      </c>
    </row>
    <row r="15" spans="4:18" s="10" customFormat="1" x14ac:dyDescent="0.45">
      <c r="D15" s="29">
        <f t="shared" si="1"/>
        <v>13</v>
      </c>
      <c r="E15" s="30" t="s">
        <v>29</v>
      </c>
      <c r="F15" s="1">
        <f t="shared" si="0"/>
        <v>900</v>
      </c>
      <c r="G15" s="33">
        <v>75</v>
      </c>
      <c r="H15" s="33">
        <v>75</v>
      </c>
      <c r="I15" s="33">
        <v>75</v>
      </c>
      <c r="J15" s="33">
        <v>75</v>
      </c>
      <c r="K15" s="33">
        <v>75</v>
      </c>
      <c r="L15" s="33">
        <v>75</v>
      </c>
      <c r="M15" s="33">
        <v>75</v>
      </c>
      <c r="N15" s="33">
        <v>75</v>
      </c>
      <c r="O15" s="33">
        <v>75</v>
      </c>
      <c r="P15" s="33">
        <v>75</v>
      </c>
      <c r="Q15" s="33">
        <v>75</v>
      </c>
      <c r="R15" s="33">
        <v>75</v>
      </c>
    </row>
    <row r="16" spans="4:18" s="10" customFormat="1" x14ac:dyDescent="0.45">
      <c r="D16" s="29">
        <f t="shared" si="1"/>
        <v>14</v>
      </c>
      <c r="E16" s="30" t="s">
        <v>67</v>
      </c>
      <c r="F16" s="1">
        <f t="shared" si="0"/>
        <v>300</v>
      </c>
      <c r="G16" s="33">
        <v>25</v>
      </c>
      <c r="H16" s="33">
        <v>25</v>
      </c>
      <c r="I16" s="33">
        <v>25</v>
      </c>
      <c r="J16" s="33">
        <v>25</v>
      </c>
      <c r="K16" s="33">
        <v>25</v>
      </c>
      <c r="L16" s="33">
        <v>25</v>
      </c>
      <c r="M16" s="33">
        <v>25</v>
      </c>
      <c r="N16" s="33">
        <v>25</v>
      </c>
      <c r="O16" s="33">
        <v>25</v>
      </c>
      <c r="P16" s="33">
        <v>25</v>
      </c>
      <c r="Q16" s="33">
        <v>25</v>
      </c>
      <c r="R16" s="33">
        <v>25</v>
      </c>
    </row>
    <row r="17" spans="4:18" s="10" customFormat="1" x14ac:dyDescent="0.45">
      <c r="D17" s="29">
        <f t="shared" si="1"/>
        <v>15</v>
      </c>
      <c r="E17" s="30" t="s">
        <v>3</v>
      </c>
      <c r="F17" s="1">
        <f t="shared" si="0"/>
        <v>60</v>
      </c>
      <c r="G17" s="33">
        <v>5</v>
      </c>
      <c r="H17" s="33">
        <v>5</v>
      </c>
      <c r="I17" s="33">
        <v>5</v>
      </c>
      <c r="J17" s="33">
        <v>5</v>
      </c>
      <c r="K17" s="33">
        <v>5</v>
      </c>
      <c r="L17" s="33">
        <v>5</v>
      </c>
      <c r="M17" s="33">
        <v>5</v>
      </c>
      <c r="N17" s="33">
        <v>5</v>
      </c>
      <c r="O17" s="33">
        <v>5</v>
      </c>
      <c r="P17" s="33">
        <v>5</v>
      </c>
      <c r="Q17" s="33">
        <v>5</v>
      </c>
      <c r="R17" s="33">
        <v>5</v>
      </c>
    </row>
    <row r="18" spans="4:18" s="10" customFormat="1" x14ac:dyDescent="0.45">
      <c r="D18" s="37">
        <f t="shared" si="1"/>
        <v>16</v>
      </c>
      <c r="E18" s="31" t="s">
        <v>19</v>
      </c>
      <c r="F18" s="3">
        <f>SUM(F15:F17)</f>
        <v>1260</v>
      </c>
      <c r="G18" s="3">
        <f>SUM(G15:G17)</f>
        <v>105</v>
      </c>
      <c r="H18" s="3">
        <f t="shared" ref="H18:R18" si="8">SUM(H15:H17)</f>
        <v>105</v>
      </c>
      <c r="I18" s="3">
        <f t="shared" si="8"/>
        <v>105</v>
      </c>
      <c r="J18" s="3">
        <f t="shared" si="8"/>
        <v>105</v>
      </c>
      <c r="K18" s="3">
        <f t="shared" si="8"/>
        <v>105</v>
      </c>
      <c r="L18" s="3">
        <f t="shared" si="8"/>
        <v>105</v>
      </c>
      <c r="M18" s="3">
        <f t="shared" si="8"/>
        <v>105</v>
      </c>
      <c r="N18" s="3">
        <f t="shared" si="8"/>
        <v>105</v>
      </c>
      <c r="O18" s="3">
        <f t="shared" si="8"/>
        <v>105</v>
      </c>
      <c r="P18" s="3">
        <f t="shared" si="8"/>
        <v>105</v>
      </c>
      <c r="Q18" s="3">
        <f t="shared" si="8"/>
        <v>105</v>
      </c>
      <c r="R18" s="3">
        <f t="shared" si="8"/>
        <v>105</v>
      </c>
    </row>
    <row r="19" spans="4:18" s="10" customFormat="1" x14ac:dyDescent="0.45">
      <c r="D19" s="36">
        <f t="shared" si="1"/>
        <v>17</v>
      </c>
      <c r="E19" s="32" t="s">
        <v>72</v>
      </c>
      <c r="F19" s="2">
        <f>F10-F14-F18</f>
        <v>11</v>
      </c>
      <c r="G19" s="2">
        <f>G10-G14-G18</f>
        <v>-105</v>
      </c>
      <c r="H19" s="2">
        <f t="shared" ref="H19:R19" si="9">H10-H14-H18</f>
        <v>-105</v>
      </c>
      <c r="I19" s="2">
        <f t="shared" si="9"/>
        <v>-815</v>
      </c>
      <c r="J19" s="2">
        <f t="shared" si="9"/>
        <v>-627</v>
      </c>
      <c r="K19" s="2">
        <f t="shared" si="9"/>
        <v>-570.33333333333337</v>
      </c>
      <c r="L19" s="2">
        <f t="shared" si="9"/>
        <v>-498.33333333333337</v>
      </c>
      <c r="M19" s="2">
        <f t="shared" si="9"/>
        <v>-318.33333333333337</v>
      </c>
      <c r="N19" s="2">
        <f t="shared" si="9"/>
        <v>-183.33333333333337</v>
      </c>
      <c r="O19" s="2">
        <f t="shared" si="9"/>
        <v>268.33333333333326</v>
      </c>
      <c r="P19" s="2">
        <f t="shared" si="9"/>
        <v>628.33333333333326</v>
      </c>
      <c r="Q19" s="2">
        <f t="shared" si="9"/>
        <v>988.33333333333326</v>
      </c>
      <c r="R19" s="2">
        <f t="shared" si="9"/>
        <v>1348.333333333333</v>
      </c>
    </row>
    <row r="20" spans="4:18" s="10" customFormat="1" x14ac:dyDescent="0.45">
      <c r="D20" s="29">
        <f t="shared" si="1"/>
        <v>18</v>
      </c>
      <c r="E20" s="30" t="s">
        <v>68</v>
      </c>
      <c r="F20" s="1">
        <f t="shared" si="0"/>
        <v>0</v>
      </c>
      <c r="G20" s="33"/>
      <c r="H20" s="33"/>
      <c r="I20" s="33"/>
      <c r="J20" s="33"/>
      <c r="K20" s="33"/>
      <c r="L20" s="33"/>
      <c r="M20" s="33"/>
      <c r="N20" s="33"/>
      <c r="O20" s="33"/>
      <c r="P20" s="33"/>
      <c r="Q20" s="33"/>
      <c r="R20" s="33"/>
    </row>
    <row r="21" spans="4:18" s="10" customFormat="1" x14ac:dyDescent="0.45">
      <c r="D21" s="29">
        <f t="shared" si="1"/>
        <v>19</v>
      </c>
      <c r="E21" s="30" t="s">
        <v>42</v>
      </c>
      <c r="F21" s="1">
        <f t="shared" si="0"/>
        <v>770</v>
      </c>
      <c r="G21" s="33"/>
      <c r="H21" s="33">
        <v>70</v>
      </c>
      <c r="I21" s="33">
        <v>70</v>
      </c>
      <c r="J21" s="33">
        <v>70</v>
      </c>
      <c r="K21" s="33">
        <v>70</v>
      </c>
      <c r="L21" s="33">
        <v>70</v>
      </c>
      <c r="M21" s="33">
        <v>70</v>
      </c>
      <c r="N21" s="33">
        <v>70</v>
      </c>
      <c r="O21" s="33">
        <v>70</v>
      </c>
      <c r="P21" s="33">
        <v>70</v>
      </c>
      <c r="Q21" s="33">
        <v>70</v>
      </c>
      <c r="R21" s="33">
        <v>70</v>
      </c>
    </row>
    <row r="22" spans="4:18" s="10" customFormat="1" x14ac:dyDescent="0.45">
      <c r="D22" s="29">
        <f t="shared" si="1"/>
        <v>20</v>
      </c>
      <c r="E22" s="30" t="s">
        <v>69</v>
      </c>
      <c r="F22" s="1">
        <f t="shared" si="0"/>
        <v>0</v>
      </c>
      <c r="G22" s="33"/>
      <c r="H22" s="33"/>
      <c r="I22" s="33"/>
      <c r="J22" s="33"/>
      <c r="K22" s="33"/>
      <c r="L22" s="33"/>
      <c r="M22" s="33"/>
      <c r="N22" s="33"/>
      <c r="O22" s="33"/>
      <c r="P22" s="33"/>
      <c r="Q22" s="33"/>
      <c r="R22" s="33"/>
    </row>
    <row r="23" spans="4:18" s="10" customFormat="1" x14ac:dyDescent="0.45">
      <c r="D23" s="36">
        <f t="shared" si="1"/>
        <v>21</v>
      </c>
      <c r="E23" s="12" t="s">
        <v>20</v>
      </c>
      <c r="F23" s="2">
        <f>SUM(F19:F22)</f>
        <v>781</v>
      </c>
      <c r="G23" s="2">
        <f>SUM(G19:G22)</f>
        <v>-105</v>
      </c>
      <c r="H23" s="2">
        <f t="shared" ref="H23:R23" si="10">SUM(H19:H22)</f>
        <v>-35</v>
      </c>
      <c r="I23" s="2">
        <f t="shared" si="10"/>
        <v>-745</v>
      </c>
      <c r="J23" s="2">
        <f t="shared" si="10"/>
        <v>-557</v>
      </c>
      <c r="K23" s="2">
        <f t="shared" si="10"/>
        <v>-500.33333333333337</v>
      </c>
      <c r="L23" s="2">
        <f t="shared" si="10"/>
        <v>-428.33333333333337</v>
      </c>
      <c r="M23" s="2">
        <f t="shared" si="10"/>
        <v>-248.33333333333337</v>
      </c>
      <c r="N23" s="2">
        <f t="shared" si="10"/>
        <v>-113.33333333333337</v>
      </c>
      <c r="O23" s="2">
        <f t="shared" si="10"/>
        <v>338.33333333333326</v>
      </c>
      <c r="P23" s="2">
        <f t="shared" si="10"/>
        <v>698.33333333333326</v>
      </c>
      <c r="Q23" s="2">
        <f t="shared" si="10"/>
        <v>1058.3333333333333</v>
      </c>
      <c r="R23" s="2">
        <f t="shared" si="10"/>
        <v>1418.333333333333</v>
      </c>
    </row>
    <row r="24" spans="4:18" s="10" customFormat="1" x14ac:dyDescent="0.45">
      <c r="D24" s="29">
        <f t="shared" si="1"/>
        <v>22</v>
      </c>
      <c r="E24" s="13" t="s">
        <v>21</v>
      </c>
      <c r="F24" s="11">
        <f>F23</f>
        <v>781</v>
      </c>
      <c r="G24" s="11">
        <f>G23</f>
        <v>-105</v>
      </c>
      <c r="H24" s="11">
        <f t="shared" ref="H24:R24" si="11">G24+H23</f>
        <v>-140</v>
      </c>
      <c r="I24" s="11">
        <f t="shared" si="11"/>
        <v>-885</v>
      </c>
      <c r="J24" s="11">
        <f t="shared" si="11"/>
        <v>-1442</v>
      </c>
      <c r="K24" s="11">
        <f t="shared" si="11"/>
        <v>-1942.3333333333335</v>
      </c>
      <c r="L24" s="11">
        <f t="shared" si="11"/>
        <v>-2370.666666666667</v>
      </c>
      <c r="M24" s="11">
        <f t="shared" si="11"/>
        <v>-2619.0000000000005</v>
      </c>
      <c r="N24" s="11">
        <f t="shared" si="11"/>
        <v>-2732.3333333333339</v>
      </c>
      <c r="O24" s="11">
        <f t="shared" si="11"/>
        <v>-2394.0000000000009</v>
      </c>
      <c r="P24" s="11">
        <f t="shared" si="11"/>
        <v>-1695.6666666666677</v>
      </c>
      <c r="Q24" s="11">
        <f t="shared" si="11"/>
        <v>-637.33333333333439</v>
      </c>
      <c r="R24" s="11">
        <f t="shared" si="11"/>
        <v>780.99999999999864</v>
      </c>
    </row>
    <row r="25" spans="4:18" x14ac:dyDescent="0.45">
      <c r="D25" s="35">
        <f t="shared" si="1"/>
        <v>23</v>
      </c>
      <c r="G25" s="5"/>
      <c r="H25" s="5"/>
      <c r="I25" s="5"/>
    </row>
    <row r="26" spans="4:18" x14ac:dyDescent="0.45">
      <c r="D26" s="35">
        <f t="shared" si="1"/>
        <v>24</v>
      </c>
      <c r="G26" s="5"/>
      <c r="H26" s="5"/>
      <c r="I26" s="5"/>
    </row>
    <row r="27" spans="4:18" x14ac:dyDescent="0.45">
      <c r="D27" s="36">
        <f t="shared" si="1"/>
        <v>25</v>
      </c>
      <c r="E27" s="8" t="s">
        <v>30</v>
      </c>
      <c r="F27" s="9"/>
      <c r="G27" s="9" t="s">
        <v>5</v>
      </c>
      <c r="H27" s="9" t="s">
        <v>6</v>
      </c>
      <c r="I27" s="9" t="s">
        <v>7</v>
      </c>
      <c r="J27" s="9" t="s">
        <v>8</v>
      </c>
      <c r="K27" s="9" t="s">
        <v>9</v>
      </c>
      <c r="L27" s="9" t="s">
        <v>10</v>
      </c>
      <c r="M27" s="9" t="s">
        <v>11</v>
      </c>
      <c r="N27" s="9" t="s">
        <v>12</v>
      </c>
      <c r="O27" s="9" t="s">
        <v>13</v>
      </c>
      <c r="P27" s="9" t="s">
        <v>14</v>
      </c>
      <c r="Q27" s="9" t="s">
        <v>15</v>
      </c>
      <c r="R27" s="9" t="s">
        <v>16</v>
      </c>
    </row>
    <row r="28" spans="4:18" s="10" customFormat="1" x14ac:dyDescent="0.45">
      <c r="D28" s="38">
        <f t="shared" si="1"/>
        <v>26</v>
      </c>
      <c r="E28" s="14" t="s">
        <v>31</v>
      </c>
      <c r="F28" s="15"/>
      <c r="G28" s="16"/>
      <c r="H28" s="17">
        <f>G36</f>
        <v>2395</v>
      </c>
      <c r="I28" s="17">
        <f t="shared" ref="I28:R28" si="12">H36</f>
        <v>2430</v>
      </c>
      <c r="J28" s="17">
        <f t="shared" si="12"/>
        <v>1755</v>
      </c>
      <c r="K28" s="17">
        <f t="shared" si="12"/>
        <v>1268</v>
      </c>
      <c r="L28" s="17">
        <f t="shared" si="12"/>
        <v>837.66666666666663</v>
      </c>
      <c r="M28" s="17">
        <f t="shared" si="12"/>
        <v>1479.3333333333333</v>
      </c>
      <c r="N28" s="17">
        <f t="shared" si="12"/>
        <v>1301</v>
      </c>
      <c r="O28" s="17">
        <f t="shared" si="12"/>
        <v>1257.6666666666665</v>
      </c>
      <c r="P28" s="17">
        <f t="shared" si="12"/>
        <v>1665.9999999999998</v>
      </c>
      <c r="Q28" s="17">
        <f t="shared" si="12"/>
        <v>2434.333333333333</v>
      </c>
      <c r="R28" s="17">
        <f t="shared" si="12"/>
        <v>3462.6666666666661</v>
      </c>
    </row>
    <row r="29" spans="4:18" s="10" customFormat="1" x14ac:dyDescent="0.45">
      <c r="D29" s="29">
        <f t="shared" si="1"/>
        <v>27</v>
      </c>
      <c r="E29" s="13" t="s">
        <v>20</v>
      </c>
      <c r="F29" s="18" t="s">
        <v>38</v>
      </c>
      <c r="G29" s="19">
        <f>G23+G21</f>
        <v>-105</v>
      </c>
      <c r="H29" s="19">
        <f t="shared" ref="H29:R29" si="13">H23+H21</f>
        <v>35</v>
      </c>
      <c r="I29" s="19">
        <f t="shared" si="13"/>
        <v>-675</v>
      </c>
      <c r="J29" s="19">
        <f t="shared" si="13"/>
        <v>-487</v>
      </c>
      <c r="K29" s="19">
        <f t="shared" si="13"/>
        <v>-430.33333333333337</v>
      </c>
      <c r="L29" s="19">
        <f t="shared" si="13"/>
        <v>-358.33333333333337</v>
      </c>
      <c r="M29" s="19">
        <f t="shared" si="13"/>
        <v>-178.33333333333337</v>
      </c>
      <c r="N29" s="19">
        <f t="shared" si="13"/>
        <v>-43.333333333333371</v>
      </c>
      <c r="O29" s="19">
        <f t="shared" si="13"/>
        <v>408.33333333333326</v>
      </c>
      <c r="P29" s="19">
        <f t="shared" si="13"/>
        <v>768.33333333333326</v>
      </c>
      <c r="Q29" s="19">
        <f t="shared" si="13"/>
        <v>1128.3333333333333</v>
      </c>
      <c r="R29" s="19">
        <f t="shared" si="13"/>
        <v>1488.333333333333</v>
      </c>
    </row>
    <row r="30" spans="4:18" s="10" customFormat="1" x14ac:dyDescent="0.45">
      <c r="D30" s="29">
        <f t="shared" si="1"/>
        <v>28</v>
      </c>
      <c r="E30" s="13" t="s">
        <v>41</v>
      </c>
      <c r="F30" s="18" t="s">
        <v>40</v>
      </c>
      <c r="G30" s="33">
        <v>-2500</v>
      </c>
      <c r="H30" s="33"/>
      <c r="I30" s="33"/>
      <c r="J30" s="33"/>
      <c r="K30" s="33"/>
      <c r="L30" s="33"/>
      <c r="M30" s="33"/>
      <c r="N30" s="33"/>
      <c r="O30" s="33"/>
      <c r="P30" s="33"/>
      <c r="Q30" s="33"/>
      <c r="R30" s="33"/>
    </row>
    <row r="31" spans="4:18" s="10" customFormat="1" x14ac:dyDescent="0.45">
      <c r="D31" s="29">
        <f t="shared" si="1"/>
        <v>29</v>
      </c>
      <c r="E31" s="13" t="s">
        <v>43</v>
      </c>
      <c r="F31" s="18" t="s">
        <v>39</v>
      </c>
      <c r="G31" s="34"/>
      <c r="H31" s="34"/>
      <c r="I31" s="34"/>
      <c r="J31" s="34"/>
      <c r="K31" s="34"/>
      <c r="L31" s="34"/>
      <c r="M31" s="34"/>
      <c r="N31" s="34"/>
      <c r="O31" s="34"/>
      <c r="P31" s="34"/>
      <c r="Q31" s="34"/>
      <c r="R31" s="34"/>
    </row>
    <row r="32" spans="4:18" s="10" customFormat="1" x14ac:dyDescent="0.45">
      <c r="D32" s="29">
        <f t="shared" si="1"/>
        <v>30</v>
      </c>
      <c r="E32" s="13" t="s">
        <v>34</v>
      </c>
      <c r="F32" s="18" t="s">
        <v>39</v>
      </c>
      <c r="G32" s="33"/>
      <c r="H32" s="33"/>
      <c r="I32" s="33"/>
      <c r="J32" s="33"/>
      <c r="K32" s="33"/>
      <c r="L32" s="33">
        <v>1000</v>
      </c>
      <c r="M32" s="33"/>
      <c r="N32" s="33"/>
      <c r="O32" s="33"/>
      <c r="P32" s="33"/>
      <c r="Q32" s="33"/>
      <c r="R32" s="33"/>
    </row>
    <row r="33" spans="4:18" s="10" customFormat="1" x14ac:dyDescent="0.45">
      <c r="D33" s="29">
        <f t="shared" si="1"/>
        <v>31</v>
      </c>
      <c r="E33" s="13" t="s">
        <v>35</v>
      </c>
      <c r="F33" s="18" t="s">
        <v>40</v>
      </c>
      <c r="G33" s="33"/>
      <c r="H33" s="33"/>
      <c r="I33" s="33"/>
      <c r="J33" s="33"/>
      <c r="K33" s="33"/>
      <c r="L33" s="33"/>
      <c r="M33" s="33"/>
      <c r="N33" s="33"/>
      <c r="O33" s="33"/>
      <c r="P33" s="33"/>
      <c r="Q33" s="33">
        <v>-100</v>
      </c>
      <c r="R33" s="33">
        <v>-100</v>
      </c>
    </row>
    <row r="34" spans="4:18" s="10" customFormat="1" x14ac:dyDescent="0.45">
      <c r="D34" s="29">
        <f t="shared" si="1"/>
        <v>32</v>
      </c>
      <c r="E34" s="13" t="s">
        <v>36</v>
      </c>
      <c r="F34" s="18" t="s">
        <v>39</v>
      </c>
      <c r="G34" s="33">
        <v>5000</v>
      </c>
      <c r="H34" s="33"/>
      <c r="I34" s="33"/>
      <c r="J34" s="33"/>
      <c r="K34" s="33"/>
      <c r="L34" s="33"/>
      <c r="M34" s="33"/>
      <c r="N34" s="33"/>
      <c r="O34" s="33"/>
      <c r="P34" s="33"/>
      <c r="Q34" s="33"/>
      <c r="R34" s="33"/>
    </row>
    <row r="35" spans="4:18" s="10" customFormat="1" x14ac:dyDescent="0.45">
      <c r="D35" s="29">
        <f t="shared" si="1"/>
        <v>33</v>
      </c>
      <c r="E35" s="13" t="s">
        <v>37</v>
      </c>
      <c r="F35" s="18" t="s">
        <v>40</v>
      </c>
      <c r="G35" s="34"/>
      <c r="H35" s="34"/>
      <c r="I35" s="34"/>
      <c r="J35" s="34"/>
      <c r="K35" s="34"/>
      <c r="L35" s="34"/>
      <c r="M35" s="34"/>
      <c r="N35" s="34"/>
      <c r="O35" s="34"/>
      <c r="P35" s="34"/>
      <c r="Q35" s="34"/>
      <c r="R35" s="34"/>
    </row>
    <row r="36" spans="4:18" s="20" customFormat="1" x14ac:dyDescent="0.45">
      <c r="D36" s="38">
        <f t="shared" si="1"/>
        <v>34</v>
      </c>
      <c r="E36" s="14" t="s">
        <v>32</v>
      </c>
      <c r="F36" s="15"/>
      <c r="G36" s="1">
        <f>SUM(G28:G35)</f>
        <v>2395</v>
      </c>
      <c r="H36" s="1">
        <f t="shared" ref="H36:R36" si="14">SUM(H28:H35)</f>
        <v>2430</v>
      </c>
      <c r="I36" s="1">
        <f t="shared" si="14"/>
        <v>1755</v>
      </c>
      <c r="J36" s="1">
        <f t="shared" si="14"/>
        <v>1268</v>
      </c>
      <c r="K36" s="1">
        <f t="shared" si="14"/>
        <v>837.66666666666663</v>
      </c>
      <c r="L36" s="1">
        <f t="shared" si="14"/>
        <v>1479.3333333333333</v>
      </c>
      <c r="M36" s="1">
        <f t="shared" si="14"/>
        <v>1301</v>
      </c>
      <c r="N36" s="1">
        <f t="shared" si="14"/>
        <v>1257.6666666666665</v>
      </c>
      <c r="O36" s="1">
        <f t="shared" si="14"/>
        <v>1665.9999999999998</v>
      </c>
      <c r="P36" s="1">
        <f t="shared" si="14"/>
        <v>2434.333333333333</v>
      </c>
      <c r="Q36" s="1">
        <f t="shared" si="14"/>
        <v>3462.6666666666661</v>
      </c>
      <c r="R36" s="1">
        <f t="shared" si="14"/>
        <v>4850.9999999999991</v>
      </c>
    </row>
    <row r="37" spans="4:18" x14ac:dyDescent="0.45">
      <c r="D37" s="35">
        <f t="shared" si="1"/>
        <v>35</v>
      </c>
    </row>
    <row r="38" spans="4:18" x14ac:dyDescent="0.45">
      <c r="D38" s="35">
        <f t="shared" si="1"/>
        <v>36</v>
      </c>
    </row>
    <row r="39" spans="4:18" x14ac:dyDescent="0.45">
      <c r="D39" s="36">
        <f t="shared" si="1"/>
        <v>37</v>
      </c>
      <c r="E39" s="8" t="s">
        <v>33</v>
      </c>
      <c r="F39" s="9"/>
      <c r="G39" s="9" t="s">
        <v>5</v>
      </c>
      <c r="H39" s="9" t="s">
        <v>6</v>
      </c>
      <c r="I39" s="9" t="s">
        <v>7</v>
      </c>
      <c r="J39" s="9" t="s">
        <v>8</v>
      </c>
      <c r="K39" s="9" t="s">
        <v>9</v>
      </c>
      <c r="L39" s="9" t="s">
        <v>10</v>
      </c>
      <c r="M39" s="9" t="s">
        <v>11</v>
      </c>
      <c r="N39" s="9" t="s">
        <v>12</v>
      </c>
      <c r="O39" s="9" t="s">
        <v>13</v>
      </c>
      <c r="P39" s="9" t="s">
        <v>14</v>
      </c>
      <c r="Q39" s="9" t="s">
        <v>15</v>
      </c>
      <c r="R39" s="9" t="s">
        <v>16</v>
      </c>
    </row>
    <row r="40" spans="4:18" x14ac:dyDescent="0.45">
      <c r="D40" s="38">
        <f t="shared" si="1"/>
        <v>38</v>
      </c>
      <c r="E40" s="6" t="s">
        <v>44</v>
      </c>
      <c r="F40" s="21"/>
      <c r="G40" s="21"/>
      <c r="H40" s="21"/>
      <c r="I40" s="21"/>
      <c r="J40" s="21"/>
      <c r="K40" s="21"/>
      <c r="L40" s="21"/>
      <c r="M40" s="21"/>
      <c r="N40" s="21"/>
      <c r="O40" s="21"/>
      <c r="P40" s="21"/>
      <c r="Q40" s="21"/>
      <c r="R40" s="21"/>
    </row>
    <row r="41" spans="4:18" x14ac:dyDescent="0.45">
      <c r="D41" s="29">
        <f t="shared" si="1"/>
        <v>39</v>
      </c>
      <c r="E41" s="22" t="s">
        <v>45</v>
      </c>
      <c r="F41" s="21"/>
      <c r="G41" s="11">
        <f>G36</f>
        <v>2395</v>
      </c>
      <c r="H41" s="11">
        <f t="shared" ref="H41:R41" si="15">H36</f>
        <v>2430</v>
      </c>
      <c r="I41" s="11">
        <f t="shared" si="15"/>
        <v>1755</v>
      </c>
      <c r="J41" s="11">
        <f t="shared" si="15"/>
        <v>1268</v>
      </c>
      <c r="K41" s="11">
        <f t="shared" si="15"/>
        <v>837.66666666666663</v>
      </c>
      <c r="L41" s="11">
        <f t="shared" si="15"/>
        <v>1479.3333333333333</v>
      </c>
      <c r="M41" s="11">
        <f t="shared" si="15"/>
        <v>1301</v>
      </c>
      <c r="N41" s="11">
        <f t="shared" si="15"/>
        <v>1257.6666666666665</v>
      </c>
      <c r="O41" s="11">
        <f t="shared" si="15"/>
        <v>1665.9999999999998</v>
      </c>
      <c r="P41" s="11">
        <f t="shared" si="15"/>
        <v>2434.333333333333</v>
      </c>
      <c r="Q41" s="11">
        <f t="shared" si="15"/>
        <v>3462.6666666666661</v>
      </c>
      <c r="R41" s="11">
        <f t="shared" si="15"/>
        <v>4850.9999999999991</v>
      </c>
    </row>
    <row r="42" spans="4:18" hidden="1" x14ac:dyDescent="0.45">
      <c r="D42" s="29">
        <f t="shared" si="1"/>
        <v>40</v>
      </c>
      <c r="E42" s="22" t="s">
        <v>47</v>
      </c>
      <c r="F42" s="21"/>
      <c r="G42" s="11">
        <f t="shared" ref="G42:R42" si="16">-G30</f>
        <v>2500</v>
      </c>
      <c r="H42" s="11">
        <f t="shared" si="16"/>
        <v>0</v>
      </c>
      <c r="I42" s="11">
        <f t="shared" si="16"/>
        <v>0</v>
      </c>
      <c r="J42" s="11">
        <f t="shared" si="16"/>
        <v>0</v>
      </c>
      <c r="K42" s="11">
        <f t="shared" si="16"/>
        <v>0</v>
      </c>
      <c r="L42" s="11">
        <f t="shared" si="16"/>
        <v>0</v>
      </c>
      <c r="M42" s="11">
        <f t="shared" si="16"/>
        <v>0</v>
      </c>
      <c r="N42" s="11">
        <f t="shared" si="16"/>
        <v>0</v>
      </c>
      <c r="O42" s="11">
        <f t="shared" si="16"/>
        <v>0</v>
      </c>
      <c r="P42" s="11">
        <f t="shared" si="16"/>
        <v>0</v>
      </c>
      <c r="Q42" s="11">
        <f t="shared" si="16"/>
        <v>0</v>
      </c>
      <c r="R42" s="11">
        <f t="shared" si="16"/>
        <v>0</v>
      </c>
    </row>
    <row r="43" spans="4:18" hidden="1" x14ac:dyDescent="0.45">
      <c r="D43" s="29">
        <f t="shared" si="1"/>
        <v>41</v>
      </c>
      <c r="E43" s="22" t="s">
        <v>49</v>
      </c>
      <c r="F43" s="21"/>
      <c r="G43" s="11">
        <f>G42</f>
        <v>2500</v>
      </c>
      <c r="H43" s="11">
        <f>G43+H42</f>
        <v>2500</v>
      </c>
      <c r="I43" s="11">
        <f t="shared" ref="I43:R43" si="17">H43+I42</f>
        <v>2500</v>
      </c>
      <c r="J43" s="11">
        <f t="shared" si="17"/>
        <v>2500</v>
      </c>
      <c r="K43" s="11">
        <f t="shared" si="17"/>
        <v>2500</v>
      </c>
      <c r="L43" s="11">
        <f t="shared" si="17"/>
        <v>2500</v>
      </c>
      <c r="M43" s="11">
        <f t="shared" si="17"/>
        <v>2500</v>
      </c>
      <c r="N43" s="11">
        <f t="shared" si="17"/>
        <v>2500</v>
      </c>
      <c r="O43" s="11">
        <f t="shared" si="17"/>
        <v>2500</v>
      </c>
      <c r="P43" s="11">
        <f t="shared" si="17"/>
        <v>2500</v>
      </c>
      <c r="Q43" s="11">
        <f t="shared" si="17"/>
        <v>2500</v>
      </c>
      <c r="R43" s="11">
        <f t="shared" si="17"/>
        <v>2500</v>
      </c>
    </row>
    <row r="44" spans="4:18" hidden="1" x14ac:dyDescent="0.45">
      <c r="D44" s="29">
        <f t="shared" si="1"/>
        <v>42</v>
      </c>
      <c r="E44" s="22" t="s">
        <v>50</v>
      </c>
      <c r="F44" s="21"/>
      <c r="G44" s="11">
        <f t="shared" ref="G44:R44" si="18">-G21</f>
        <v>0</v>
      </c>
      <c r="H44" s="11">
        <f t="shared" si="18"/>
        <v>-70</v>
      </c>
      <c r="I44" s="11">
        <f t="shared" si="18"/>
        <v>-70</v>
      </c>
      <c r="J44" s="11">
        <f t="shared" si="18"/>
        <v>-70</v>
      </c>
      <c r="K44" s="11">
        <f t="shared" si="18"/>
        <v>-70</v>
      </c>
      <c r="L44" s="11">
        <f t="shared" si="18"/>
        <v>-70</v>
      </c>
      <c r="M44" s="11">
        <f t="shared" si="18"/>
        <v>-70</v>
      </c>
      <c r="N44" s="11">
        <f t="shared" si="18"/>
        <v>-70</v>
      </c>
      <c r="O44" s="11">
        <f t="shared" si="18"/>
        <v>-70</v>
      </c>
      <c r="P44" s="11">
        <f t="shared" si="18"/>
        <v>-70</v>
      </c>
      <c r="Q44" s="11">
        <f t="shared" si="18"/>
        <v>-70</v>
      </c>
      <c r="R44" s="11">
        <f t="shared" si="18"/>
        <v>-70</v>
      </c>
    </row>
    <row r="45" spans="4:18" hidden="1" x14ac:dyDescent="0.45">
      <c r="D45" s="29">
        <f t="shared" si="1"/>
        <v>43</v>
      </c>
      <c r="E45" s="22" t="s">
        <v>49</v>
      </c>
      <c r="F45" s="21"/>
      <c r="G45" s="11">
        <f>G44</f>
        <v>0</v>
      </c>
      <c r="H45" s="11">
        <f>G45+H44</f>
        <v>-70</v>
      </c>
      <c r="I45" s="11">
        <f t="shared" ref="I45:R45" si="19">H45+I44</f>
        <v>-140</v>
      </c>
      <c r="J45" s="11">
        <f t="shared" si="19"/>
        <v>-210</v>
      </c>
      <c r="K45" s="11">
        <f t="shared" si="19"/>
        <v>-280</v>
      </c>
      <c r="L45" s="11">
        <f t="shared" si="19"/>
        <v>-350</v>
      </c>
      <c r="M45" s="11">
        <f t="shared" si="19"/>
        <v>-420</v>
      </c>
      <c r="N45" s="11">
        <f t="shared" si="19"/>
        <v>-490</v>
      </c>
      <c r="O45" s="11">
        <f t="shared" si="19"/>
        <v>-560</v>
      </c>
      <c r="P45" s="11">
        <f t="shared" si="19"/>
        <v>-630</v>
      </c>
      <c r="Q45" s="11">
        <f t="shared" si="19"/>
        <v>-700</v>
      </c>
      <c r="R45" s="11">
        <f t="shared" si="19"/>
        <v>-770</v>
      </c>
    </row>
    <row r="46" spans="4:18" x14ac:dyDescent="0.45">
      <c r="D46" s="29">
        <f t="shared" si="1"/>
        <v>44</v>
      </c>
      <c r="E46" s="22" t="s">
        <v>48</v>
      </c>
      <c r="F46" s="21"/>
      <c r="G46" s="11">
        <f>G43+G45</f>
        <v>2500</v>
      </c>
      <c r="H46" s="11">
        <f t="shared" ref="H46:R46" si="20">H43+H45</f>
        <v>2430</v>
      </c>
      <c r="I46" s="11">
        <f t="shared" si="20"/>
        <v>2360</v>
      </c>
      <c r="J46" s="11">
        <f t="shared" si="20"/>
        <v>2290</v>
      </c>
      <c r="K46" s="11">
        <f t="shared" si="20"/>
        <v>2220</v>
      </c>
      <c r="L46" s="11">
        <f t="shared" si="20"/>
        <v>2150</v>
      </c>
      <c r="M46" s="11">
        <f t="shared" si="20"/>
        <v>2080</v>
      </c>
      <c r="N46" s="11">
        <f t="shared" si="20"/>
        <v>2010</v>
      </c>
      <c r="O46" s="11">
        <f t="shared" si="20"/>
        <v>1940</v>
      </c>
      <c r="P46" s="11">
        <f t="shared" si="20"/>
        <v>1870</v>
      </c>
      <c r="Q46" s="11">
        <f t="shared" si="20"/>
        <v>1800</v>
      </c>
      <c r="R46" s="11">
        <f t="shared" si="20"/>
        <v>1730</v>
      </c>
    </row>
    <row r="47" spans="4:18" x14ac:dyDescent="0.45">
      <c r="D47" s="37">
        <f t="shared" si="1"/>
        <v>45</v>
      </c>
      <c r="E47" s="23" t="s">
        <v>46</v>
      </c>
      <c r="F47" s="24"/>
      <c r="G47" s="1">
        <f t="shared" ref="G47:R47" si="21">G46+G41</f>
        <v>4895</v>
      </c>
      <c r="H47" s="1">
        <f t="shared" si="21"/>
        <v>4860</v>
      </c>
      <c r="I47" s="1">
        <f t="shared" si="21"/>
        <v>4115</v>
      </c>
      <c r="J47" s="1">
        <f t="shared" si="21"/>
        <v>3558</v>
      </c>
      <c r="K47" s="1">
        <f t="shared" si="21"/>
        <v>3057.6666666666665</v>
      </c>
      <c r="L47" s="1">
        <f t="shared" si="21"/>
        <v>3629.333333333333</v>
      </c>
      <c r="M47" s="1">
        <f t="shared" si="21"/>
        <v>3381</v>
      </c>
      <c r="N47" s="1">
        <f t="shared" si="21"/>
        <v>3267.6666666666665</v>
      </c>
      <c r="O47" s="1">
        <f t="shared" si="21"/>
        <v>3606</v>
      </c>
      <c r="P47" s="1">
        <f t="shared" si="21"/>
        <v>4304.333333333333</v>
      </c>
      <c r="Q47" s="1">
        <f t="shared" si="21"/>
        <v>5262.6666666666661</v>
      </c>
      <c r="R47" s="1">
        <f t="shared" si="21"/>
        <v>6580.9999999999991</v>
      </c>
    </row>
    <row r="48" spans="4:18" x14ac:dyDescent="0.45">
      <c r="D48" s="38">
        <f t="shared" si="1"/>
        <v>46</v>
      </c>
      <c r="E48" s="6" t="s">
        <v>51</v>
      </c>
      <c r="F48" s="21"/>
      <c r="G48" s="21"/>
      <c r="H48" s="21"/>
      <c r="I48" s="21"/>
      <c r="J48" s="21"/>
      <c r="K48" s="21"/>
      <c r="L48" s="21"/>
      <c r="M48" s="21"/>
      <c r="N48" s="21"/>
      <c r="O48" s="21"/>
      <c r="P48" s="21"/>
      <c r="Q48" s="21"/>
      <c r="R48" s="21"/>
    </row>
    <row r="49" spans="4:18" hidden="1" x14ac:dyDescent="0.45">
      <c r="D49" s="29">
        <f t="shared" si="1"/>
        <v>47</v>
      </c>
      <c r="E49" s="22" t="s">
        <v>0</v>
      </c>
      <c r="F49" s="21"/>
      <c r="G49" s="11">
        <f t="shared" ref="G49:R49" si="22">G32</f>
        <v>0</v>
      </c>
      <c r="H49" s="11">
        <f t="shared" si="22"/>
        <v>0</v>
      </c>
      <c r="I49" s="11">
        <f t="shared" si="22"/>
        <v>0</v>
      </c>
      <c r="J49" s="11">
        <f t="shared" si="22"/>
        <v>0</v>
      </c>
      <c r="K49" s="11">
        <f t="shared" si="22"/>
        <v>0</v>
      </c>
      <c r="L49" s="11">
        <f t="shared" si="22"/>
        <v>1000</v>
      </c>
      <c r="M49" s="11">
        <f t="shared" si="22"/>
        <v>0</v>
      </c>
      <c r="N49" s="11">
        <f t="shared" si="22"/>
        <v>0</v>
      </c>
      <c r="O49" s="11">
        <f t="shared" si="22"/>
        <v>0</v>
      </c>
      <c r="P49" s="11">
        <f t="shared" si="22"/>
        <v>0</v>
      </c>
      <c r="Q49" s="11">
        <f t="shared" si="22"/>
        <v>0</v>
      </c>
      <c r="R49" s="11">
        <f t="shared" si="22"/>
        <v>0</v>
      </c>
    </row>
    <row r="50" spans="4:18" hidden="1" x14ac:dyDescent="0.45">
      <c r="D50" s="29">
        <f t="shared" si="1"/>
        <v>48</v>
      </c>
      <c r="E50" s="22" t="s">
        <v>49</v>
      </c>
      <c r="F50" s="21"/>
      <c r="G50" s="11">
        <f>G49</f>
        <v>0</v>
      </c>
      <c r="H50" s="11">
        <f>G50+H49</f>
        <v>0</v>
      </c>
      <c r="I50" s="11">
        <f t="shared" ref="I50:R50" si="23">H50+I49</f>
        <v>0</v>
      </c>
      <c r="J50" s="11">
        <f t="shared" si="23"/>
        <v>0</v>
      </c>
      <c r="K50" s="11">
        <f t="shared" si="23"/>
        <v>0</v>
      </c>
      <c r="L50" s="11">
        <f t="shared" si="23"/>
        <v>1000</v>
      </c>
      <c r="M50" s="11">
        <f t="shared" si="23"/>
        <v>1000</v>
      </c>
      <c r="N50" s="11">
        <f t="shared" si="23"/>
        <v>1000</v>
      </c>
      <c r="O50" s="11">
        <f t="shared" si="23"/>
        <v>1000</v>
      </c>
      <c r="P50" s="11">
        <f t="shared" si="23"/>
        <v>1000</v>
      </c>
      <c r="Q50" s="11">
        <f t="shared" si="23"/>
        <v>1000</v>
      </c>
      <c r="R50" s="11">
        <f t="shared" si="23"/>
        <v>1000</v>
      </c>
    </row>
    <row r="51" spans="4:18" hidden="1" x14ac:dyDescent="0.45">
      <c r="D51" s="29">
        <f t="shared" si="1"/>
        <v>49</v>
      </c>
      <c r="E51" s="22" t="s">
        <v>1</v>
      </c>
      <c r="F51" s="21"/>
      <c r="G51" s="11">
        <f t="shared" ref="G51:R51" si="24">G33</f>
        <v>0</v>
      </c>
      <c r="H51" s="11">
        <f t="shared" si="24"/>
        <v>0</v>
      </c>
      <c r="I51" s="11">
        <f t="shared" si="24"/>
        <v>0</v>
      </c>
      <c r="J51" s="11">
        <f t="shared" si="24"/>
        <v>0</v>
      </c>
      <c r="K51" s="11">
        <f t="shared" si="24"/>
        <v>0</v>
      </c>
      <c r="L51" s="11">
        <f t="shared" si="24"/>
        <v>0</v>
      </c>
      <c r="M51" s="11">
        <f t="shared" si="24"/>
        <v>0</v>
      </c>
      <c r="N51" s="11">
        <f t="shared" si="24"/>
        <v>0</v>
      </c>
      <c r="O51" s="11">
        <f t="shared" si="24"/>
        <v>0</v>
      </c>
      <c r="P51" s="11">
        <f t="shared" si="24"/>
        <v>0</v>
      </c>
      <c r="Q51" s="11">
        <f t="shared" si="24"/>
        <v>-100</v>
      </c>
      <c r="R51" s="11">
        <f t="shared" si="24"/>
        <v>-100</v>
      </c>
    </row>
    <row r="52" spans="4:18" hidden="1" x14ac:dyDescent="0.45">
      <c r="D52" s="29">
        <f t="shared" si="1"/>
        <v>50</v>
      </c>
      <c r="E52" s="22" t="s">
        <v>49</v>
      </c>
      <c r="F52" s="21"/>
      <c r="G52" s="11">
        <f>G51</f>
        <v>0</v>
      </c>
      <c r="H52" s="11">
        <f>G52+H51</f>
        <v>0</v>
      </c>
      <c r="I52" s="11">
        <f t="shared" ref="I52:R52" si="25">H52+I51</f>
        <v>0</v>
      </c>
      <c r="J52" s="11">
        <f t="shared" si="25"/>
        <v>0</v>
      </c>
      <c r="K52" s="11">
        <f t="shared" si="25"/>
        <v>0</v>
      </c>
      <c r="L52" s="11">
        <f t="shared" si="25"/>
        <v>0</v>
      </c>
      <c r="M52" s="11">
        <f t="shared" si="25"/>
        <v>0</v>
      </c>
      <c r="N52" s="11">
        <f t="shared" si="25"/>
        <v>0</v>
      </c>
      <c r="O52" s="11">
        <f t="shared" si="25"/>
        <v>0</v>
      </c>
      <c r="P52" s="11">
        <f t="shared" si="25"/>
        <v>0</v>
      </c>
      <c r="Q52" s="11">
        <f t="shared" si="25"/>
        <v>-100</v>
      </c>
      <c r="R52" s="11">
        <f t="shared" si="25"/>
        <v>-200</v>
      </c>
    </row>
    <row r="53" spans="4:18" hidden="1" x14ac:dyDescent="0.45">
      <c r="D53" s="29">
        <f t="shared" si="1"/>
        <v>51</v>
      </c>
      <c r="E53" s="22" t="s">
        <v>52</v>
      </c>
      <c r="F53" s="21"/>
      <c r="G53" s="11">
        <f>G50+G52</f>
        <v>0</v>
      </c>
      <c r="H53" s="11">
        <f t="shared" ref="H53:R53" si="26">H50+H52</f>
        <v>0</v>
      </c>
      <c r="I53" s="11">
        <f t="shared" si="26"/>
        <v>0</v>
      </c>
      <c r="J53" s="11">
        <f t="shared" si="26"/>
        <v>0</v>
      </c>
      <c r="K53" s="11">
        <f t="shared" si="26"/>
        <v>0</v>
      </c>
      <c r="L53" s="11">
        <f t="shared" si="26"/>
        <v>1000</v>
      </c>
      <c r="M53" s="11">
        <f t="shared" si="26"/>
        <v>1000</v>
      </c>
      <c r="N53" s="11">
        <f t="shared" si="26"/>
        <v>1000</v>
      </c>
      <c r="O53" s="11">
        <f t="shared" si="26"/>
        <v>1000</v>
      </c>
      <c r="P53" s="11">
        <f t="shared" si="26"/>
        <v>1000</v>
      </c>
      <c r="Q53" s="11">
        <f t="shared" si="26"/>
        <v>900</v>
      </c>
      <c r="R53" s="11">
        <f t="shared" si="26"/>
        <v>800</v>
      </c>
    </row>
    <row r="54" spans="4:18" x14ac:dyDescent="0.45">
      <c r="D54" s="38">
        <f t="shared" si="1"/>
        <v>52</v>
      </c>
      <c r="E54" s="6" t="s">
        <v>53</v>
      </c>
      <c r="F54" s="21"/>
      <c r="G54" s="1">
        <f>G53</f>
        <v>0</v>
      </c>
      <c r="H54" s="1">
        <f t="shared" ref="H54:R54" si="27">H53</f>
        <v>0</v>
      </c>
      <c r="I54" s="1">
        <f t="shared" si="27"/>
        <v>0</v>
      </c>
      <c r="J54" s="1">
        <f t="shared" si="27"/>
        <v>0</v>
      </c>
      <c r="K54" s="1">
        <f t="shared" si="27"/>
        <v>0</v>
      </c>
      <c r="L54" s="1">
        <f t="shared" si="27"/>
        <v>1000</v>
      </c>
      <c r="M54" s="1">
        <f t="shared" si="27"/>
        <v>1000</v>
      </c>
      <c r="N54" s="1">
        <f t="shared" si="27"/>
        <v>1000</v>
      </c>
      <c r="O54" s="1">
        <f t="shared" si="27"/>
        <v>1000</v>
      </c>
      <c r="P54" s="1">
        <f t="shared" si="27"/>
        <v>1000</v>
      </c>
      <c r="Q54" s="1">
        <f t="shared" si="27"/>
        <v>900</v>
      </c>
      <c r="R54" s="1">
        <f t="shared" si="27"/>
        <v>800</v>
      </c>
    </row>
    <row r="55" spans="4:18" x14ac:dyDescent="0.45">
      <c r="D55" s="29">
        <f t="shared" si="1"/>
        <v>53</v>
      </c>
      <c r="E55" s="22" t="s">
        <v>21</v>
      </c>
      <c r="F55" s="21"/>
      <c r="G55" s="11">
        <f t="shared" ref="G55:R55" si="28">G24</f>
        <v>-105</v>
      </c>
      <c r="H55" s="11">
        <f t="shared" si="28"/>
        <v>-140</v>
      </c>
      <c r="I55" s="11">
        <f t="shared" si="28"/>
        <v>-885</v>
      </c>
      <c r="J55" s="11">
        <f t="shared" si="28"/>
        <v>-1442</v>
      </c>
      <c r="K55" s="11">
        <f t="shared" si="28"/>
        <v>-1942.3333333333335</v>
      </c>
      <c r="L55" s="11">
        <f t="shared" si="28"/>
        <v>-2370.666666666667</v>
      </c>
      <c r="M55" s="11">
        <f t="shared" si="28"/>
        <v>-2619.0000000000005</v>
      </c>
      <c r="N55" s="11">
        <f t="shared" si="28"/>
        <v>-2732.3333333333339</v>
      </c>
      <c r="O55" s="11">
        <f t="shared" si="28"/>
        <v>-2394.0000000000009</v>
      </c>
      <c r="P55" s="11">
        <f t="shared" si="28"/>
        <v>-1695.6666666666677</v>
      </c>
      <c r="Q55" s="11">
        <f t="shared" si="28"/>
        <v>-637.33333333333439</v>
      </c>
      <c r="R55" s="11">
        <f t="shared" si="28"/>
        <v>780.99999999999864</v>
      </c>
    </row>
    <row r="56" spans="4:18" hidden="1" x14ac:dyDescent="0.45">
      <c r="D56" s="29">
        <f t="shared" si="1"/>
        <v>54</v>
      </c>
      <c r="E56" s="22" t="s">
        <v>54</v>
      </c>
      <c r="F56" s="21"/>
      <c r="G56" s="11">
        <f t="shared" ref="G56:R56" si="29">G34</f>
        <v>5000</v>
      </c>
      <c r="H56" s="11">
        <f t="shared" si="29"/>
        <v>0</v>
      </c>
      <c r="I56" s="11">
        <f t="shared" si="29"/>
        <v>0</v>
      </c>
      <c r="J56" s="11">
        <f t="shared" si="29"/>
        <v>0</v>
      </c>
      <c r="K56" s="11">
        <f t="shared" si="29"/>
        <v>0</v>
      </c>
      <c r="L56" s="11">
        <f t="shared" si="29"/>
        <v>0</v>
      </c>
      <c r="M56" s="11">
        <f t="shared" si="29"/>
        <v>0</v>
      </c>
      <c r="N56" s="11">
        <f t="shared" si="29"/>
        <v>0</v>
      </c>
      <c r="O56" s="11">
        <f t="shared" si="29"/>
        <v>0</v>
      </c>
      <c r="P56" s="11">
        <f t="shared" si="29"/>
        <v>0</v>
      </c>
      <c r="Q56" s="11">
        <f t="shared" si="29"/>
        <v>0</v>
      </c>
      <c r="R56" s="11">
        <f t="shared" si="29"/>
        <v>0</v>
      </c>
    </row>
    <row r="57" spans="4:18" x14ac:dyDescent="0.45">
      <c r="D57" s="29">
        <f t="shared" si="1"/>
        <v>55</v>
      </c>
      <c r="E57" s="22" t="s">
        <v>56</v>
      </c>
      <c r="F57" s="21"/>
      <c r="G57" s="11">
        <f>G56</f>
        <v>5000</v>
      </c>
      <c r="H57" s="11">
        <f>G57+H56</f>
        <v>5000</v>
      </c>
      <c r="I57" s="11">
        <f t="shared" ref="I57:R57" si="30">H57+I56</f>
        <v>5000</v>
      </c>
      <c r="J57" s="11">
        <f t="shared" si="30"/>
        <v>5000</v>
      </c>
      <c r="K57" s="11">
        <f t="shared" si="30"/>
        <v>5000</v>
      </c>
      <c r="L57" s="11">
        <f t="shared" si="30"/>
        <v>5000</v>
      </c>
      <c r="M57" s="11">
        <f t="shared" si="30"/>
        <v>5000</v>
      </c>
      <c r="N57" s="11">
        <f t="shared" si="30"/>
        <v>5000</v>
      </c>
      <c r="O57" s="11">
        <f t="shared" si="30"/>
        <v>5000</v>
      </c>
      <c r="P57" s="11">
        <f t="shared" si="30"/>
        <v>5000</v>
      </c>
      <c r="Q57" s="11">
        <f t="shared" si="30"/>
        <v>5000</v>
      </c>
      <c r="R57" s="11">
        <f t="shared" si="30"/>
        <v>5000</v>
      </c>
    </row>
    <row r="58" spans="4:18" x14ac:dyDescent="0.45">
      <c r="D58" s="38">
        <f t="shared" si="1"/>
        <v>56</v>
      </c>
      <c r="E58" s="6" t="s">
        <v>55</v>
      </c>
      <c r="F58" s="21"/>
      <c r="G58" s="1">
        <f>G57+G55</f>
        <v>4895</v>
      </c>
      <c r="H58" s="1">
        <f t="shared" ref="H58:R58" si="31">H57+H55</f>
        <v>4860</v>
      </c>
      <c r="I58" s="1">
        <f t="shared" si="31"/>
        <v>4115</v>
      </c>
      <c r="J58" s="1">
        <f t="shared" si="31"/>
        <v>3558</v>
      </c>
      <c r="K58" s="1">
        <f t="shared" si="31"/>
        <v>3057.6666666666665</v>
      </c>
      <c r="L58" s="1">
        <f t="shared" si="31"/>
        <v>2629.333333333333</v>
      </c>
      <c r="M58" s="1">
        <f t="shared" si="31"/>
        <v>2380.9999999999995</v>
      </c>
      <c r="N58" s="1">
        <f t="shared" si="31"/>
        <v>2267.6666666666661</v>
      </c>
      <c r="O58" s="1">
        <f t="shared" si="31"/>
        <v>2605.9999999999991</v>
      </c>
      <c r="P58" s="1">
        <f t="shared" si="31"/>
        <v>3304.3333333333321</v>
      </c>
      <c r="Q58" s="1">
        <f t="shared" si="31"/>
        <v>4362.6666666666661</v>
      </c>
      <c r="R58" s="1">
        <f t="shared" si="31"/>
        <v>5780.9999999999982</v>
      </c>
    </row>
    <row r="59" spans="4:18" x14ac:dyDescent="0.45">
      <c r="D59" s="38">
        <f t="shared" si="1"/>
        <v>57</v>
      </c>
      <c r="E59" s="6" t="s">
        <v>57</v>
      </c>
      <c r="F59" s="21"/>
      <c r="G59" s="1">
        <f>G58+G54</f>
        <v>4895</v>
      </c>
      <c r="H59" s="1">
        <f t="shared" ref="H59:R59" si="32">H58+H54</f>
        <v>4860</v>
      </c>
      <c r="I59" s="1">
        <f t="shared" si="32"/>
        <v>4115</v>
      </c>
      <c r="J59" s="1">
        <f t="shared" si="32"/>
        <v>3558</v>
      </c>
      <c r="K59" s="1">
        <f t="shared" si="32"/>
        <v>3057.6666666666665</v>
      </c>
      <c r="L59" s="1">
        <f t="shared" si="32"/>
        <v>3629.333333333333</v>
      </c>
      <c r="M59" s="1">
        <f t="shared" si="32"/>
        <v>3380.9999999999995</v>
      </c>
      <c r="N59" s="1">
        <f t="shared" si="32"/>
        <v>3267.6666666666661</v>
      </c>
      <c r="O59" s="1">
        <f t="shared" si="32"/>
        <v>3605.9999999999991</v>
      </c>
      <c r="P59" s="1">
        <f t="shared" si="32"/>
        <v>4304.3333333333321</v>
      </c>
      <c r="Q59" s="1">
        <f t="shared" si="32"/>
        <v>5262.6666666666661</v>
      </c>
      <c r="R59" s="1">
        <f t="shared" si="32"/>
        <v>6580.9999999999982</v>
      </c>
    </row>
    <row r="60" spans="4:18" x14ac:dyDescent="0.45">
      <c r="D60" s="35">
        <f t="shared" si="1"/>
        <v>58</v>
      </c>
      <c r="E60" s="5" t="s">
        <v>58</v>
      </c>
      <c r="G60" s="25">
        <f>G47-G59</f>
        <v>0</v>
      </c>
      <c r="H60" s="25">
        <f t="shared" ref="H60:R60" si="33">H47-H59</f>
        <v>0</v>
      </c>
      <c r="I60" s="25">
        <f t="shared" si="33"/>
        <v>0</v>
      </c>
      <c r="J60" s="25">
        <f t="shared" si="33"/>
        <v>0</v>
      </c>
      <c r="K60" s="25">
        <f t="shared" si="33"/>
        <v>0</v>
      </c>
      <c r="L60" s="25">
        <f t="shared" si="33"/>
        <v>0</v>
      </c>
      <c r="M60" s="25">
        <f t="shared" si="33"/>
        <v>0</v>
      </c>
      <c r="N60" s="25">
        <f t="shared" si="33"/>
        <v>0</v>
      </c>
      <c r="O60" s="25">
        <f t="shared" si="33"/>
        <v>0</v>
      </c>
      <c r="P60" s="25">
        <f t="shared" si="33"/>
        <v>0</v>
      </c>
      <c r="Q60" s="25">
        <f t="shared" si="33"/>
        <v>0</v>
      </c>
      <c r="R60" s="25">
        <f t="shared" si="33"/>
        <v>0</v>
      </c>
    </row>
    <row r="61" spans="4:18" x14ac:dyDescent="0.45">
      <c r="D61" s="35">
        <f t="shared" si="1"/>
        <v>59</v>
      </c>
    </row>
    <row r="62" spans="4:18" x14ac:dyDescent="0.45">
      <c r="D62" s="36">
        <f t="shared" si="1"/>
        <v>60</v>
      </c>
      <c r="E62" s="8" t="s">
        <v>60</v>
      </c>
      <c r="F62" s="9"/>
      <c r="G62" s="9" t="s">
        <v>5</v>
      </c>
      <c r="H62" s="9" t="s">
        <v>6</v>
      </c>
      <c r="I62" s="9" t="s">
        <v>7</v>
      </c>
      <c r="J62" s="9" t="s">
        <v>8</v>
      </c>
      <c r="K62" s="9" t="s">
        <v>9</v>
      </c>
      <c r="L62" s="9" t="s">
        <v>10</v>
      </c>
      <c r="M62" s="9" t="s">
        <v>11</v>
      </c>
      <c r="N62" s="9" t="s">
        <v>12</v>
      </c>
      <c r="O62" s="9" t="s">
        <v>13</v>
      </c>
      <c r="P62" s="9" t="s">
        <v>14</v>
      </c>
      <c r="Q62" s="9" t="s">
        <v>15</v>
      </c>
      <c r="R62" s="9" t="s">
        <v>16</v>
      </c>
    </row>
    <row r="63" spans="4:18" x14ac:dyDescent="0.45">
      <c r="D63" s="39">
        <f t="shared" si="1"/>
        <v>61</v>
      </c>
      <c r="E63" s="4" t="s">
        <v>22</v>
      </c>
      <c r="F63" s="21"/>
      <c r="G63" s="11">
        <f t="shared" ref="G63:R63" si="34">G6</f>
        <v>0</v>
      </c>
      <c r="H63" s="11">
        <f t="shared" si="34"/>
        <v>0</v>
      </c>
      <c r="I63" s="11">
        <f t="shared" si="34"/>
        <v>100</v>
      </c>
      <c r="J63" s="11">
        <f t="shared" si="34"/>
        <v>420</v>
      </c>
      <c r="K63" s="11">
        <f t="shared" si="34"/>
        <v>520</v>
      </c>
      <c r="L63" s="11">
        <f t="shared" si="34"/>
        <v>600</v>
      </c>
      <c r="M63" s="11">
        <f t="shared" si="34"/>
        <v>800</v>
      </c>
      <c r="N63" s="11">
        <f t="shared" si="34"/>
        <v>950</v>
      </c>
      <c r="O63" s="11">
        <f t="shared" si="34"/>
        <v>1600</v>
      </c>
      <c r="P63" s="11">
        <f t="shared" si="34"/>
        <v>2000</v>
      </c>
      <c r="Q63" s="11">
        <f t="shared" si="34"/>
        <v>2400</v>
      </c>
      <c r="R63" s="11">
        <f t="shared" si="34"/>
        <v>2800</v>
      </c>
    </row>
    <row r="64" spans="4:18" x14ac:dyDescent="0.45">
      <c r="D64" s="40">
        <f t="shared" si="1"/>
        <v>62</v>
      </c>
      <c r="E64" s="26" t="s">
        <v>18</v>
      </c>
      <c r="F64" s="21"/>
      <c r="G64" s="11">
        <f t="shared" ref="G64:R64" si="35">G14</f>
        <v>0</v>
      </c>
      <c r="H64" s="11">
        <f t="shared" si="35"/>
        <v>0</v>
      </c>
      <c r="I64" s="11">
        <f t="shared" si="35"/>
        <v>800</v>
      </c>
      <c r="J64" s="11">
        <f t="shared" si="35"/>
        <v>800</v>
      </c>
      <c r="K64" s="11">
        <f t="shared" si="35"/>
        <v>800</v>
      </c>
      <c r="L64" s="11">
        <f t="shared" si="35"/>
        <v>800</v>
      </c>
      <c r="M64" s="11">
        <f t="shared" si="35"/>
        <v>800</v>
      </c>
      <c r="N64" s="11">
        <f t="shared" si="35"/>
        <v>800</v>
      </c>
      <c r="O64" s="11">
        <f t="shared" si="35"/>
        <v>800</v>
      </c>
      <c r="P64" s="11">
        <f t="shared" si="35"/>
        <v>800</v>
      </c>
      <c r="Q64" s="11">
        <f t="shared" si="35"/>
        <v>800</v>
      </c>
      <c r="R64" s="11">
        <f t="shared" si="35"/>
        <v>800</v>
      </c>
    </row>
    <row r="65" spans="4:18" x14ac:dyDescent="0.45">
      <c r="D65" s="41">
        <f t="shared" si="1"/>
        <v>63</v>
      </c>
      <c r="E65" s="27" t="s">
        <v>59</v>
      </c>
      <c r="F65" s="21"/>
      <c r="G65" s="28">
        <f>IF(G63=0,0,G64/G63)</f>
        <v>0</v>
      </c>
      <c r="H65" s="28">
        <f t="shared" ref="H65:R65" si="36">IF(H63=0,0,H64/H63)</f>
        <v>0</v>
      </c>
      <c r="I65" s="28">
        <f t="shared" si="36"/>
        <v>8</v>
      </c>
      <c r="J65" s="28">
        <f t="shared" si="36"/>
        <v>1.9047619047619047</v>
      </c>
      <c r="K65" s="28">
        <f t="shared" si="36"/>
        <v>1.5384615384615385</v>
      </c>
      <c r="L65" s="28">
        <f t="shared" si="36"/>
        <v>1.3333333333333333</v>
      </c>
      <c r="M65" s="28">
        <f t="shared" si="36"/>
        <v>1</v>
      </c>
      <c r="N65" s="28">
        <f t="shared" si="36"/>
        <v>0.84210526315789469</v>
      </c>
      <c r="O65" s="28">
        <f t="shared" si="36"/>
        <v>0.5</v>
      </c>
      <c r="P65" s="28">
        <f t="shared" si="36"/>
        <v>0.4</v>
      </c>
      <c r="Q65" s="28">
        <f t="shared" si="36"/>
        <v>0.33333333333333331</v>
      </c>
      <c r="R65" s="28">
        <f t="shared" si="36"/>
        <v>0.2857142857142857</v>
      </c>
    </row>
    <row r="66" spans="4:18" x14ac:dyDescent="0.45">
      <c r="D66" s="36">
        <f t="shared" si="1"/>
        <v>64</v>
      </c>
      <c r="E66" s="8" t="s">
        <v>60</v>
      </c>
      <c r="F66" s="9"/>
      <c r="G66" s="9" t="s">
        <v>5</v>
      </c>
      <c r="H66" s="9" t="s">
        <v>6</v>
      </c>
      <c r="I66" s="9" t="s">
        <v>7</v>
      </c>
      <c r="J66" s="9" t="s">
        <v>8</v>
      </c>
      <c r="K66" s="9" t="s">
        <v>9</v>
      </c>
      <c r="L66" s="9" t="s">
        <v>10</v>
      </c>
      <c r="M66" s="9" t="s">
        <v>11</v>
      </c>
      <c r="N66" s="9" t="s">
        <v>12</v>
      </c>
      <c r="O66" s="9" t="s">
        <v>13</v>
      </c>
      <c r="P66" s="9" t="s">
        <v>14</v>
      </c>
      <c r="Q66" s="9" t="s">
        <v>15</v>
      </c>
      <c r="R66" s="9" t="s">
        <v>16</v>
      </c>
    </row>
    <row r="67" spans="4:18" x14ac:dyDescent="0.45">
      <c r="D67" s="29">
        <f t="shared" si="1"/>
        <v>65</v>
      </c>
      <c r="E67" s="22" t="s">
        <v>61</v>
      </c>
      <c r="F67" s="21"/>
      <c r="G67" s="11">
        <f t="shared" ref="G67:R67" si="37">G41</f>
        <v>2395</v>
      </c>
      <c r="H67" s="11">
        <f t="shared" si="37"/>
        <v>2430</v>
      </c>
      <c r="I67" s="11">
        <f t="shared" si="37"/>
        <v>1755</v>
      </c>
      <c r="J67" s="11">
        <f t="shared" si="37"/>
        <v>1268</v>
      </c>
      <c r="K67" s="11">
        <f t="shared" si="37"/>
        <v>837.66666666666663</v>
      </c>
      <c r="L67" s="11">
        <f t="shared" si="37"/>
        <v>1479.3333333333333</v>
      </c>
      <c r="M67" s="11">
        <f t="shared" si="37"/>
        <v>1301</v>
      </c>
      <c r="N67" s="11">
        <f t="shared" si="37"/>
        <v>1257.6666666666665</v>
      </c>
      <c r="O67" s="11">
        <f t="shared" si="37"/>
        <v>1665.9999999999998</v>
      </c>
      <c r="P67" s="11">
        <f t="shared" si="37"/>
        <v>2434.333333333333</v>
      </c>
      <c r="Q67" s="11">
        <f t="shared" si="37"/>
        <v>3462.6666666666661</v>
      </c>
      <c r="R67" s="11">
        <f t="shared" si="37"/>
        <v>4850.9999999999991</v>
      </c>
    </row>
    <row r="68" spans="4:18" x14ac:dyDescent="0.45">
      <c r="D68" s="29">
        <f t="shared" si="1"/>
        <v>66</v>
      </c>
      <c r="E68" s="22" t="s">
        <v>62</v>
      </c>
      <c r="F68" s="21"/>
      <c r="G68" s="11">
        <f t="shared" ref="G68:R68" si="38">(G18+G14)</f>
        <v>105</v>
      </c>
      <c r="H68" s="11">
        <f t="shared" si="38"/>
        <v>105</v>
      </c>
      <c r="I68" s="11">
        <f t="shared" si="38"/>
        <v>905</v>
      </c>
      <c r="J68" s="11">
        <f t="shared" si="38"/>
        <v>905</v>
      </c>
      <c r="K68" s="11">
        <f t="shared" si="38"/>
        <v>905</v>
      </c>
      <c r="L68" s="11">
        <f t="shared" si="38"/>
        <v>905</v>
      </c>
      <c r="M68" s="11">
        <f t="shared" si="38"/>
        <v>905</v>
      </c>
      <c r="N68" s="11">
        <f t="shared" si="38"/>
        <v>905</v>
      </c>
      <c r="O68" s="11">
        <f t="shared" si="38"/>
        <v>905</v>
      </c>
      <c r="P68" s="11">
        <f t="shared" si="38"/>
        <v>905</v>
      </c>
      <c r="Q68" s="11">
        <f t="shared" si="38"/>
        <v>905</v>
      </c>
      <c r="R68" s="11">
        <f t="shared" si="38"/>
        <v>905</v>
      </c>
    </row>
    <row r="69" spans="4:18" x14ac:dyDescent="0.45">
      <c r="D69" s="38">
        <f t="shared" ref="D69" si="39">D68+1</f>
        <v>67</v>
      </c>
      <c r="E69" s="6" t="s">
        <v>63</v>
      </c>
      <c r="F69" s="21"/>
      <c r="G69" s="28">
        <f>IF(G67=0,0,G67/G68)</f>
        <v>22.80952380952381</v>
      </c>
      <c r="H69" s="28">
        <f t="shared" ref="H69:R69" si="40">IF(H67=0,0,H67/H68)</f>
        <v>23.142857142857142</v>
      </c>
      <c r="I69" s="28">
        <f t="shared" si="40"/>
        <v>1.9392265193370166</v>
      </c>
      <c r="J69" s="28">
        <f t="shared" si="40"/>
        <v>1.4011049723756905</v>
      </c>
      <c r="K69" s="28">
        <f t="shared" si="40"/>
        <v>0.92559852670349907</v>
      </c>
      <c r="L69" s="28">
        <f t="shared" si="40"/>
        <v>1.634622467771639</v>
      </c>
      <c r="M69" s="28">
        <f t="shared" si="40"/>
        <v>1.4375690607734806</v>
      </c>
      <c r="N69" s="28">
        <f t="shared" si="40"/>
        <v>1.3896869244935541</v>
      </c>
      <c r="O69" s="28">
        <f t="shared" si="40"/>
        <v>1.8408839779005521</v>
      </c>
      <c r="P69" s="28">
        <f t="shared" si="40"/>
        <v>2.689871086556169</v>
      </c>
      <c r="Q69" s="28">
        <f t="shared" si="40"/>
        <v>3.8261510128913438</v>
      </c>
      <c r="R69" s="28">
        <f t="shared" si="40"/>
        <v>5.3602209944751369</v>
      </c>
    </row>
  </sheetData>
  <sheetProtection selectLockedCells="1"/>
  <conditionalFormatting sqref="G3:R5">
    <cfRule type="expression" dxfId="20" priority="13">
      <formula>G3=0</formula>
    </cfRule>
  </conditionalFormatting>
  <conditionalFormatting sqref="G7:R8">
    <cfRule type="expression" dxfId="19" priority="12">
      <formula>G7=0</formula>
    </cfRule>
  </conditionalFormatting>
  <conditionalFormatting sqref="G11:R16">
    <cfRule type="expression" dxfId="18" priority="11">
      <formula>G11=0</formula>
    </cfRule>
  </conditionalFormatting>
  <conditionalFormatting sqref="G20:R22">
    <cfRule type="expression" dxfId="17" priority="10">
      <formula>G20=0</formula>
    </cfRule>
  </conditionalFormatting>
  <conditionalFormatting sqref="G30:R30">
    <cfRule type="expression" dxfId="16" priority="7">
      <formula>G30=0</formula>
    </cfRule>
  </conditionalFormatting>
  <conditionalFormatting sqref="G32:R34">
    <cfRule type="expression" dxfId="15" priority="8">
      <formula>G32=0</formula>
    </cfRule>
  </conditionalFormatting>
  <pageMargins left="0.39370078740157483" right="0.39370078740157483" top="0.39370078740157483" bottom="0.39370078740157483" header="0.31496062992125984" footer="0.31496062992125984"/>
  <pageSetup paperSize="9" scale="96" fitToHeight="2"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95646-D8E7-4082-8698-2F8C0EA44E2F}">
  <sheetPr>
    <pageSetUpPr fitToPage="1"/>
  </sheetPr>
  <dimension ref="D1:R61"/>
  <sheetViews>
    <sheetView showGridLines="0" topLeftCell="D1" zoomScaleNormal="100" workbookViewId="0">
      <pane xSplit="3" ySplit="2" topLeftCell="G3" activePane="bottomRight" state="frozen"/>
      <selection activeCell="D2" sqref="D2"/>
      <selection pane="topRight" activeCell="F2" sqref="F2"/>
      <selection pane="bottomLeft" activeCell="D3" sqref="D3"/>
      <selection pane="bottomRight" activeCell="M66" sqref="M66"/>
    </sheetView>
  </sheetViews>
  <sheetFormatPr baseColWidth="10" defaultColWidth="9.09765625" defaultRowHeight="15.5" x14ac:dyDescent="0.45"/>
  <cols>
    <col min="1" max="3" width="0" style="5" hidden="1" customWidth="1"/>
    <col min="4" max="4" width="3" style="35" bestFit="1" customWidth="1"/>
    <col min="5" max="5" width="34.59765625" style="5" bestFit="1" customWidth="1"/>
    <col min="6" max="6" width="13.296875" style="7" hidden="1" customWidth="1"/>
    <col min="7" max="18" width="9.09765625" style="7"/>
    <col min="19" max="16384" width="9.09765625" style="5"/>
  </cols>
  <sheetData>
    <row r="1" spans="4:18" x14ac:dyDescent="0.45">
      <c r="G1" s="7">
        <v>1</v>
      </c>
      <c r="H1" s="7">
        <v>2</v>
      </c>
      <c r="I1" s="7">
        <v>3</v>
      </c>
      <c r="J1" s="7">
        <v>4</v>
      </c>
      <c r="K1" s="7">
        <v>5</v>
      </c>
      <c r="L1" s="7">
        <v>6</v>
      </c>
      <c r="M1" s="7">
        <v>7</v>
      </c>
      <c r="N1" s="7">
        <v>8</v>
      </c>
      <c r="O1" s="7">
        <v>9</v>
      </c>
      <c r="P1" s="7">
        <v>10</v>
      </c>
      <c r="Q1" s="7">
        <v>11</v>
      </c>
      <c r="R1" s="7">
        <v>12</v>
      </c>
    </row>
    <row r="2" spans="4:18" x14ac:dyDescent="0.45">
      <c r="D2" s="36" t="s">
        <v>71</v>
      </c>
      <c r="E2" s="8" t="s">
        <v>4</v>
      </c>
      <c r="F2" s="9" t="s">
        <v>25</v>
      </c>
      <c r="G2" s="9" t="s">
        <v>5</v>
      </c>
      <c r="H2" s="9" t="s">
        <v>6</v>
      </c>
      <c r="I2" s="9" t="s">
        <v>7</v>
      </c>
      <c r="J2" s="9" t="s">
        <v>8</v>
      </c>
      <c r="K2" s="9" t="s">
        <v>9</v>
      </c>
      <c r="L2" s="9" t="s">
        <v>10</v>
      </c>
      <c r="M2" s="9" t="s">
        <v>11</v>
      </c>
      <c r="N2" s="9" t="s">
        <v>12</v>
      </c>
      <c r="O2" s="9" t="s">
        <v>13</v>
      </c>
      <c r="P2" s="9" t="s">
        <v>14</v>
      </c>
      <c r="Q2" s="9" t="s">
        <v>15</v>
      </c>
      <c r="R2" s="9" t="s">
        <v>16</v>
      </c>
    </row>
    <row r="3" spans="4:18" s="10" customFormat="1" x14ac:dyDescent="0.45">
      <c r="D3" s="42">
        <v>4</v>
      </c>
      <c r="E3" s="43" t="s">
        <v>22</v>
      </c>
      <c r="F3" s="1">
        <f t="shared" ref="F3:F4" si="0">SUM(G3:R3)</f>
        <v>3958.0502241279992</v>
      </c>
      <c r="G3" s="33">
        <v>100</v>
      </c>
      <c r="H3" s="33">
        <f>G3*1.2</f>
        <v>120</v>
      </c>
      <c r="I3" s="33">
        <f t="shared" ref="I3:R3" si="1">H3*1.2</f>
        <v>144</v>
      </c>
      <c r="J3" s="33">
        <f t="shared" si="1"/>
        <v>172.79999999999998</v>
      </c>
      <c r="K3" s="33">
        <f t="shared" si="1"/>
        <v>207.35999999999999</v>
      </c>
      <c r="L3" s="33">
        <f t="shared" si="1"/>
        <v>248.83199999999997</v>
      </c>
      <c r="M3" s="33">
        <f t="shared" si="1"/>
        <v>298.59839999999997</v>
      </c>
      <c r="N3" s="33">
        <f t="shared" si="1"/>
        <v>358.31807999999995</v>
      </c>
      <c r="O3" s="33">
        <f t="shared" si="1"/>
        <v>429.98169599999994</v>
      </c>
      <c r="P3" s="33">
        <f t="shared" si="1"/>
        <v>515.97803519999991</v>
      </c>
      <c r="Q3" s="33">
        <f t="shared" si="1"/>
        <v>619.17364223999982</v>
      </c>
      <c r="R3" s="33">
        <f t="shared" si="1"/>
        <v>743.00837068799979</v>
      </c>
    </row>
    <row r="4" spans="4:18" s="10" customFormat="1" x14ac:dyDescent="0.45">
      <c r="D4" s="42">
        <v>7</v>
      </c>
      <c r="E4" s="43" t="s">
        <v>23</v>
      </c>
      <c r="F4" s="1">
        <f t="shared" si="0"/>
        <v>1979.0251120639996</v>
      </c>
      <c r="G4" s="33">
        <f>G3/2</f>
        <v>50</v>
      </c>
      <c r="H4" s="33">
        <f t="shared" ref="H4:R4" si="2">H3/2</f>
        <v>60</v>
      </c>
      <c r="I4" s="33">
        <f t="shared" si="2"/>
        <v>72</v>
      </c>
      <c r="J4" s="33">
        <f t="shared" si="2"/>
        <v>86.399999999999991</v>
      </c>
      <c r="K4" s="33">
        <f t="shared" si="2"/>
        <v>103.67999999999999</v>
      </c>
      <c r="L4" s="33">
        <f t="shared" si="2"/>
        <v>124.41599999999998</v>
      </c>
      <c r="M4" s="33">
        <f t="shared" si="2"/>
        <v>149.29919999999998</v>
      </c>
      <c r="N4" s="33">
        <f t="shared" si="2"/>
        <v>179.15903999999998</v>
      </c>
      <c r="O4" s="33">
        <f t="shared" si="2"/>
        <v>214.99084799999997</v>
      </c>
      <c r="P4" s="33">
        <f t="shared" si="2"/>
        <v>257.98901759999995</v>
      </c>
      <c r="Q4" s="33">
        <f t="shared" si="2"/>
        <v>309.58682111999991</v>
      </c>
      <c r="R4" s="33">
        <f t="shared" si="2"/>
        <v>371.50418534399989</v>
      </c>
    </row>
    <row r="5" spans="4:18" s="10" customFormat="1" x14ac:dyDescent="0.45">
      <c r="D5" s="36">
        <v>8</v>
      </c>
      <c r="E5" s="32" t="s">
        <v>17</v>
      </c>
      <c r="F5" s="2">
        <f t="shared" ref="F5:R5" si="3">F3-F4</f>
        <v>1979.0251120639996</v>
      </c>
      <c r="G5" s="2">
        <f t="shared" si="3"/>
        <v>50</v>
      </c>
      <c r="H5" s="2">
        <f t="shared" si="3"/>
        <v>60</v>
      </c>
      <c r="I5" s="2">
        <f t="shared" si="3"/>
        <v>72</v>
      </c>
      <c r="J5" s="2">
        <f t="shared" si="3"/>
        <v>86.399999999999991</v>
      </c>
      <c r="K5" s="2">
        <f t="shared" si="3"/>
        <v>103.67999999999999</v>
      </c>
      <c r="L5" s="2">
        <f t="shared" si="3"/>
        <v>124.41599999999998</v>
      </c>
      <c r="M5" s="2">
        <f t="shared" si="3"/>
        <v>149.29919999999998</v>
      </c>
      <c r="N5" s="2">
        <f t="shared" si="3"/>
        <v>179.15903999999998</v>
      </c>
      <c r="O5" s="2">
        <f t="shared" si="3"/>
        <v>214.99084799999997</v>
      </c>
      <c r="P5" s="2">
        <f t="shared" si="3"/>
        <v>257.98901759999995</v>
      </c>
      <c r="Q5" s="2">
        <f t="shared" si="3"/>
        <v>309.58682111999991</v>
      </c>
      <c r="R5" s="2">
        <f t="shared" si="3"/>
        <v>371.50418534399989</v>
      </c>
    </row>
    <row r="6" spans="4:18" s="10" customFormat="1" x14ac:dyDescent="0.45">
      <c r="D6" s="42">
        <v>12</v>
      </c>
      <c r="E6" s="43" t="s">
        <v>18</v>
      </c>
      <c r="F6" s="1">
        <f t="shared" ref="F6" si="4">SUM(G6:R6)</f>
        <v>1114</v>
      </c>
      <c r="G6" s="33">
        <v>20</v>
      </c>
      <c r="H6" s="33">
        <v>20</v>
      </c>
      <c r="I6" s="33">
        <v>20</v>
      </c>
      <c r="J6" s="33">
        <v>20</v>
      </c>
      <c r="K6" s="33">
        <v>20</v>
      </c>
      <c r="L6" s="33">
        <v>25</v>
      </c>
      <c r="M6" s="33">
        <v>34</v>
      </c>
      <c r="N6" s="33">
        <v>50</v>
      </c>
      <c r="O6" s="33">
        <v>80</v>
      </c>
      <c r="P6" s="33">
        <v>135</v>
      </c>
      <c r="Q6" s="33">
        <v>240</v>
      </c>
      <c r="R6" s="33">
        <v>450</v>
      </c>
    </row>
    <row r="7" spans="4:18" s="10" customFormat="1" x14ac:dyDescent="0.45">
      <c r="D7" s="42">
        <v>16</v>
      </c>
      <c r="E7" s="43" t="s">
        <v>19</v>
      </c>
      <c r="F7" s="1">
        <f t="shared" ref="F7:F10" si="5">SUM(G7:R7)</f>
        <v>240</v>
      </c>
      <c r="G7" s="33">
        <v>20</v>
      </c>
      <c r="H7" s="33">
        <v>20</v>
      </c>
      <c r="I7" s="33">
        <v>20</v>
      </c>
      <c r="J7" s="33">
        <v>20</v>
      </c>
      <c r="K7" s="33">
        <v>20</v>
      </c>
      <c r="L7" s="33">
        <v>20</v>
      </c>
      <c r="M7" s="33">
        <v>20</v>
      </c>
      <c r="N7" s="33">
        <v>20</v>
      </c>
      <c r="O7" s="33">
        <v>20</v>
      </c>
      <c r="P7" s="33">
        <v>20</v>
      </c>
      <c r="Q7" s="33">
        <v>20</v>
      </c>
      <c r="R7" s="33">
        <v>20</v>
      </c>
    </row>
    <row r="8" spans="4:18" s="10" customFormat="1" x14ac:dyDescent="0.45">
      <c r="D8" s="36">
        <v>17</v>
      </c>
      <c r="E8" s="32" t="s">
        <v>72</v>
      </c>
      <c r="F8" s="2">
        <f t="shared" ref="F8:R8" si="6">F5-F6-F7</f>
        <v>625.02511206399959</v>
      </c>
      <c r="G8" s="2">
        <f t="shared" si="6"/>
        <v>10</v>
      </c>
      <c r="H8" s="2">
        <f t="shared" si="6"/>
        <v>20</v>
      </c>
      <c r="I8" s="2">
        <f t="shared" si="6"/>
        <v>32</v>
      </c>
      <c r="J8" s="2">
        <f t="shared" si="6"/>
        <v>46.399999999999991</v>
      </c>
      <c r="K8" s="2">
        <f t="shared" si="6"/>
        <v>63.679999999999993</v>
      </c>
      <c r="L8" s="2">
        <f t="shared" si="6"/>
        <v>79.415999999999983</v>
      </c>
      <c r="M8" s="2">
        <f t="shared" si="6"/>
        <v>95.299199999999985</v>
      </c>
      <c r="N8" s="2">
        <f t="shared" si="6"/>
        <v>109.15903999999998</v>
      </c>
      <c r="O8" s="2">
        <f t="shared" si="6"/>
        <v>114.99084799999997</v>
      </c>
      <c r="P8" s="2">
        <f t="shared" si="6"/>
        <v>102.98901759999995</v>
      </c>
      <c r="Q8" s="2">
        <f t="shared" si="6"/>
        <v>49.586821119999911</v>
      </c>
      <c r="R8" s="2">
        <f t="shared" si="6"/>
        <v>-98.495814656000107</v>
      </c>
    </row>
    <row r="9" spans="4:18" s="10" customFormat="1" x14ac:dyDescent="0.45">
      <c r="D9" s="29">
        <v>18</v>
      </c>
      <c r="E9" s="30" t="s">
        <v>68</v>
      </c>
      <c r="F9" s="1">
        <f t="shared" si="5"/>
        <v>0</v>
      </c>
      <c r="G9" s="33"/>
      <c r="H9" s="33"/>
      <c r="I9" s="33"/>
      <c r="J9" s="33"/>
      <c r="K9" s="33"/>
      <c r="L9" s="33"/>
      <c r="M9" s="33"/>
      <c r="N9" s="33"/>
      <c r="O9" s="33"/>
      <c r="P9" s="33"/>
      <c r="Q9" s="33"/>
      <c r="R9" s="33"/>
    </row>
    <row r="10" spans="4:18" s="10" customFormat="1" x14ac:dyDescent="0.45">
      <c r="D10" s="29">
        <v>19</v>
      </c>
      <c r="E10" s="30" t="s">
        <v>42</v>
      </c>
      <c r="F10" s="1">
        <f t="shared" si="5"/>
        <v>0</v>
      </c>
      <c r="G10" s="33"/>
      <c r="H10" s="33"/>
      <c r="I10" s="33"/>
      <c r="J10" s="33"/>
      <c r="K10" s="33"/>
      <c r="L10" s="33"/>
      <c r="M10" s="33"/>
      <c r="N10" s="33"/>
      <c r="O10" s="33"/>
      <c r="P10" s="33"/>
      <c r="Q10" s="33"/>
      <c r="R10" s="33"/>
    </row>
    <row r="11" spans="4:18" s="10" customFormat="1" x14ac:dyDescent="0.45">
      <c r="D11" s="36">
        <v>21</v>
      </c>
      <c r="E11" s="12" t="s">
        <v>20</v>
      </c>
      <c r="F11" s="2">
        <f t="shared" ref="F11:R11" si="7">SUM(F8:F10)</f>
        <v>625.02511206399959</v>
      </c>
      <c r="G11" s="2">
        <f t="shared" si="7"/>
        <v>10</v>
      </c>
      <c r="H11" s="2">
        <f t="shared" si="7"/>
        <v>20</v>
      </c>
      <c r="I11" s="2">
        <f t="shared" si="7"/>
        <v>32</v>
      </c>
      <c r="J11" s="2">
        <f t="shared" si="7"/>
        <v>46.399999999999991</v>
      </c>
      <c r="K11" s="2">
        <f t="shared" si="7"/>
        <v>63.679999999999993</v>
      </c>
      <c r="L11" s="2">
        <f t="shared" si="7"/>
        <v>79.415999999999983</v>
      </c>
      <c r="M11" s="2">
        <f t="shared" si="7"/>
        <v>95.299199999999985</v>
      </c>
      <c r="N11" s="2">
        <f t="shared" si="7"/>
        <v>109.15903999999998</v>
      </c>
      <c r="O11" s="2">
        <f t="shared" si="7"/>
        <v>114.99084799999997</v>
      </c>
      <c r="P11" s="2">
        <f t="shared" si="7"/>
        <v>102.98901759999995</v>
      </c>
      <c r="Q11" s="2">
        <f t="shared" si="7"/>
        <v>49.586821119999911</v>
      </c>
      <c r="R11" s="2">
        <f t="shared" si="7"/>
        <v>-98.495814656000107</v>
      </c>
    </row>
    <row r="12" spans="4:18" s="10" customFormat="1" x14ac:dyDescent="0.45">
      <c r="D12" s="29">
        <v>22</v>
      </c>
      <c r="E12" s="13" t="s">
        <v>21</v>
      </c>
      <c r="F12" s="11">
        <f>F11</f>
        <v>625.02511206399959</v>
      </c>
      <c r="G12" s="11">
        <f>G11</f>
        <v>10</v>
      </c>
      <c r="H12" s="11">
        <f t="shared" ref="H12:R12" si="8">G12+H11</f>
        <v>30</v>
      </c>
      <c r="I12" s="11">
        <f t="shared" si="8"/>
        <v>62</v>
      </c>
      <c r="J12" s="11">
        <f t="shared" si="8"/>
        <v>108.39999999999999</v>
      </c>
      <c r="K12" s="11">
        <f t="shared" si="8"/>
        <v>172.07999999999998</v>
      </c>
      <c r="L12" s="11">
        <f t="shared" si="8"/>
        <v>251.49599999999998</v>
      </c>
      <c r="M12" s="11">
        <f t="shared" si="8"/>
        <v>346.79519999999997</v>
      </c>
      <c r="N12" s="11">
        <f t="shared" si="8"/>
        <v>455.95423999999991</v>
      </c>
      <c r="O12" s="11">
        <f t="shared" si="8"/>
        <v>570.94508799999994</v>
      </c>
      <c r="P12" s="11">
        <f t="shared" si="8"/>
        <v>673.93410559999984</v>
      </c>
      <c r="Q12" s="11">
        <f t="shared" si="8"/>
        <v>723.52092671999981</v>
      </c>
      <c r="R12" s="11">
        <f t="shared" si="8"/>
        <v>625.0251120639997</v>
      </c>
    </row>
    <row r="13" spans="4:18" x14ac:dyDescent="0.45">
      <c r="D13" s="35">
        <v>23</v>
      </c>
      <c r="G13" s="5"/>
      <c r="H13" s="5"/>
      <c r="I13" s="5"/>
    </row>
    <row r="14" spans="4:18" x14ac:dyDescent="0.45">
      <c r="D14" s="35">
        <v>24</v>
      </c>
      <c r="G14" s="5"/>
      <c r="H14" s="5"/>
      <c r="I14" s="5"/>
    </row>
    <row r="15" spans="4:18" x14ac:dyDescent="0.45">
      <c r="D15" s="36">
        <v>25</v>
      </c>
      <c r="E15" s="8" t="s">
        <v>30</v>
      </c>
      <c r="F15" s="9"/>
      <c r="G15" s="9" t="s">
        <v>5</v>
      </c>
      <c r="H15" s="9" t="s">
        <v>6</v>
      </c>
      <c r="I15" s="9" t="s">
        <v>7</v>
      </c>
      <c r="J15" s="9" t="s">
        <v>8</v>
      </c>
      <c r="K15" s="9" t="s">
        <v>9</v>
      </c>
      <c r="L15" s="9" t="s">
        <v>10</v>
      </c>
      <c r="M15" s="9" t="s">
        <v>11</v>
      </c>
      <c r="N15" s="9" t="s">
        <v>12</v>
      </c>
      <c r="O15" s="9" t="s">
        <v>13</v>
      </c>
      <c r="P15" s="9" t="s">
        <v>14</v>
      </c>
      <c r="Q15" s="9" t="s">
        <v>15</v>
      </c>
      <c r="R15" s="9" t="s">
        <v>16</v>
      </c>
    </row>
    <row r="16" spans="4:18" s="10" customFormat="1" x14ac:dyDescent="0.45">
      <c r="D16" s="38">
        <v>26</v>
      </c>
      <c r="E16" s="14" t="s">
        <v>31</v>
      </c>
      <c r="F16" s="15"/>
      <c r="G16" s="16"/>
      <c r="H16" s="17">
        <f>G24</f>
        <v>2510</v>
      </c>
      <c r="I16" s="17">
        <f t="shared" ref="I16:R16" si="9">H24</f>
        <v>2530</v>
      </c>
      <c r="J16" s="17">
        <f t="shared" si="9"/>
        <v>2562</v>
      </c>
      <c r="K16" s="17">
        <f t="shared" si="9"/>
        <v>2608.4</v>
      </c>
      <c r="L16" s="17">
        <f t="shared" si="9"/>
        <v>2672.08</v>
      </c>
      <c r="M16" s="17">
        <f t="shared" si="9"/>
        <v>3751.4960000000001</v>
      </c>
      <c r="N16" s="17">
        <f t="shared" si="9"/>
        <v>3846.7952</v>
      </c>
      <c r="O16" s="17">
        <f t="shared" si="9"/>
        <v>3955.95424</v>
      </c>
      <c r="P16" s="17">
        <f t="shared" si="9"/>
        <v>4070.9450879999999</v>
      </c>
      <c r="Q16" s="17">
        <f t="shared" si="9"/>
        <v>4173.9341056000003</v>
      </c>
      <c r="R16" s="17">
        <f t="shared" si="9"/>
        <v>4123.5209267199998</v>
      </c>
    </row>
    <row r="17" spans="4:18" s="10" customFormat="1" x14ac:dyDescent="0.45">
      <c r="D17" s="29">
        <v>27</v>
      </c>
      <c r="E17" s="13" t="s">
        <v>20</v>
      </c>
      <c r="F17" s="18" t="s">
        <v>38</v>
      </c>
      <c r="G17" s="19">
        <f t="shared" ref="G17:R17" si="10">G11+G10</f>
        <v>10</v>
      </c>
      <c r="H17" s="19">
        <f t="shared" si="10"/>
        <v>20</v>
      </c>
      <c r="I17" s="19">
        <f t="shared" si="10"/>
        <v>32</v>
      </c>
      <c r="J17" s="19">
        <f t="shared" si="10"/>
        <v>46.399999999999991</v>
      </c>
      <c r="K17" s="19">
        <f t="shared" si="10"/>
        <v>63.679999999999993</v>
      </c>
      <c r="L17" s="19">
        <f t="shared" si="10"/>
        <v>79.415999999999983</v>
      </c>
      <c r="M17" s="19">
        <f t="shared" si="10"/>
        <v>95.299199999999985</v>
      </c>
      <c r="N17" s="19">
        <f t="shared" si="10"/>
        <v>109.15903999999998</v>
      </c>
      <c r="O17" s="19">
        <f t="shared" si="10"/>
        <v>114.99084799999997</v>
      </c>
      <c r="P17" s="19">
        <f t="shared" si="10"/>
        <v>102.98901759999995</v>
      </c>
      <c r="Q17" s="19">
        <f t="shared" si="10"/>
        <v>49.586821119999911</v>
      </c>
      <c r="R17" s="19">
        <f t="shared" si="10"/>
        <v>-98.495814656000107</v>
      </c>
    </row>
    <row r="18" spans="4:18" s="10" customFormat="1" x14ac:dyDescent="0.45">
      <c r="D18" s="29">
        <v>28</v>
      </c>
      <c r="E18" s="13" t="s">
        <v>41</v>
      </c>
      <c r="F18" s="18" t="s">
        <v>40</v>
      </c>
      <c r="G18" s="33">
        <v>-2500</v>
      </c>
      <c r="H18" s="33"/>
      <c r="I18" s="33"/>
      <c r="J18" s="33"/>
      <c r="K18" s="33"/>
      <c r="L18" s="33"/>
      <c r="M18" s="33"/>
      <c r="N18" s="33"/>
      <c r="O18" s="33"/>
      <c r="P18" s="33"/>
      <c r="Q18" s="33"/>
      <c r="R18" s="33"/>
    </row>
    <row r="19" spans="4:18" s="10" customFormat="1" x14ac:dyDescent="0.45">
      <c r="D19" s="29">
        <v>29</v>
      </c>
      <c r="E19" s="13" t="s">
        <v>43</v>
      </c>
      <c r="F19" s="18" t="s">
        <v>39</v>
      </c>
      <c r="G19" s="34"/>
      <c r="H19" s="34"/>
      <c r="I19" s="34"/>
      <c r="J19" s="34"/>
      <c r="K19" s="34"/>
      <c r="L19" s="34"/>
      <c r="M19" s="34"/>
      <c r="N19" s="34"/>
      <c r="O19" s="34"/>
      <c r="P19" s="34"/>
      <c r="Q19" s="34"/>
      <c r="R19" s="34"/>
    </row>
    <row r="20" spans="4:18" s="10" customFormat="1" x14ac:dyDescent="0.45">
      <c r="D20" s="29">
        <v>30</v>
      </c>
      <c r="E20" s="13" t="s">
        <v>34</v>
      </c>
      <c r="F20" s="18" t="s">
        <v>39</v>
      </c>
      <c r="G20" s="33"/>
      <c r="H20" s="33"/>
      <c r="I20" s="33"/>
      <c r="J20" s="33"/>
      <c r="K20" s="33"/>
      <c r="L20" s="33">
        <v>1000</v>
      </c>
      <c r="M20" s="33"/>
      <c r="N20" s="33"/>
      <c r="O20" s="33"/>
      <c r="P20" s="33"/>
      <c r="Q20" s="33"/>
      <c r="R20" s="33"/>
    </row>
    <row r="21" spans="4:18" s="10" customFormat="1" x14ac:dyDescent="0.45">
      <c r="D21" s="29">
        <v>31</v>
      </c>
      <c r="E21" s="13" t="s">
        <v>35</v>
      </c>
      <c r="F21" s="18" t="s">
        <v>40</v>
      </c>
      <c r="G21" s="33"/>
      <c r="H21" s="33"/>
      <c r="I21" s="33"/>
      <c r="J21" s="33"/>
      <c r="K21" s="33"/>
      <c r="L21" s="33"/>
      <c r="M21" s="33"/>
      <c r="N21" s="33"/>
      <c r="O21" s="33"/>
      <c r="P21" s="33"/>
      <c r="Q21" s="33">
        <v>-100</v>
      </c>
      <c r="R21" s="33">
        <v>-100</v>
      </c>
    </row>
    <row r="22" spans="4:18" s="10" customFormat="1" x14ac:dyDescent="0.45">
      <c r="D22" s="29">
        <v>32</v>
      </c>
      <c r="E22" s="13" t="s">
        <v>36</v>
      </c>
      <c r="F22" s="18" t="s">
        <v>39</v>
      </c>
      <c r="G22" s="33">
        <v>5000</v>
      </c>
      <c r="H22" s="33"/>
      <c r="I22" s="33"/>
      <c r="J22" s="33"/>
      <c r="K22" s="33"/>
      <c r="L22" s="33"/>
      <c r="M22" s="33"/>
      <c r="N22" s="33"/>
      <c r="O22" s="33"/>
      <c r="P22" s="33"/>
      <c r="Q22" s="33"/>
      <c r="R22" s="33"/>
    </row>
    <row r="23" spans="4:18" s="10" customFormat="1" x14ac:dyDescent="0.45">
      <c r="D23" s="29">
        <v>33</v>
      </c>
      <c r="E23" s="13" t="s">
        <v>37</v>
      </c>
      <c r="F23" s="18" t="s">
        <v>40</v>
      </c>
      <c r="G23" s="34"/>
      <c r="H23" s="34"/>
      <c r="I23" s="34"/>
      <c r="J23" s="34"/>
      <c r="K23" s="34"/>
      <c r="L23" s="34"/>
      <c r="M23" s="34"/>
      <c r="N23" s="34"/>
      <c r="O23" s="34"/>
      <c r="P23" s="34"/>
      <c r="Q23" s="34"/>
      <c r="R23" s="34"/>
    </row>
    <row r="24" spans="4:18" s="20" customFormat="1" x14ac:dyDescent="0.45">
      <c r="D24" s="38">
        <v>34</v>
      </c>
      <c r="E24" s="14" t="s">
        <v>32</v>
      </c>
      <c r="F24" s="15"/>
      <c r="G24" s="1">
        <f>SUM(G16:G23)</f>
        <v>2510</v>
      </c>
      <c r="H24" s="1">
        <f t="shared" ref="H24:R24" si="11">SUM(H16:H23)</f>
        <v>2530</v>
      </c>
      <c r="I24" s="1">
        <f t="shared" si="11"/>
        <v>2562</v>
      </c>
      <c r="J24" s="1">
        <f t="shared" si="11"/>
        <v>2608.4</v>
      </c>
      <c r="K24" s="1">
        <f t="shared" si="11"/>
        <v>2672.08</v>
      </c>
      <c r="L24" s="1">
        <f t="shared" si="11"/>
        <v>3751.4960000000001</v>
      </c>
      <c r="M24" s="1">
        <f t="shared" si="11"/>
        <v>3846.7952</v>
      </c>
      <c r="N24" s="1">
        <f t="shared" si="11"/>
        <v>3955.95424</v>
      </c>
      <c r="O24" s="1">
        <f t="shared" si="11"/>
        <v>4070.9450879999999</v>
      </c>
      <c r="P24" s="1">
        <f t="shared" si="11"/>
        <v>4173.9341056000003</v>
      </c>
      <c r="Q24" s="1">
        <f t="shared" si="11"/>
        <v>4123.5209267199998</v>
      </c>
      <c r="R24" s="1">
        <f t="shared" si="11"/>
        <v>3925.0251120639996</v>
      </c>
    </row>
    <row r="25" spans="4:18" x14ac:dyDescent="0.45">
      <c r="D25" s="35">
        <v>35</v>
      </c>
    </row>
    <row r="26" spans="4:18" x14ac:dyDescent="0.45">
      <c r="D26" s="35">
        <v>36</v>
      </c>
    </row>
    <row r="27" spans="4:18" x14ac:dyDescent="0.45">
      <c r="D27" s="36">
        <v>37</v>
      </c>
      <c r="E27" s="8" t="s">
        <v>33</v>
      </c>
      <c r="F27" s="9"/>
      <c r="G27" s="9" t="s">
        <v>5</v>
      </c>
      <c r="H27" s="9" t="s">
        <v>6</v>
      </c>
      <c r="I27" s="9" t="s">
        <v>7</v>
      </c>
      <c r="J27" s="9" t="s">
        <v>8</v>
      </c>
      <c r="K27" s="9" t="s">
        <v>9</v>
      </c>
      <c r="L27" s="9" t="s">
        <v>10</v>
      </c>
      <c r="M27" s="9" t="s">
        <v>11</v>
      </c>
      <c r="N27" s="9" t="s">
        <v>12</v>
      </c>
      <c r="O27" s="9" t="s">
        <v>13</v>
      </c>
      <c r="P27" s="9" t="s">
        <v>14</v>
      </c>
      <c r="Q27" s="9" t="s">
        <v>15</v>
      </c>
      <c r="R27" s="9" t="s">
        <v>16</v>
      </c>
    </row>
    <row r="28" spans="4:18" x14ac:dyDescent="0.45">
      <c r="D28" s="38">
        <v>38</v>
      </c>
      <c r="E28" s="6" t="s">
        <v>44</v>
      </c>
      <c r="F28" s="21"/>
      <c r="G28" s="21"/>
      <c r="H28" s="21"/>
      <c r="I28" s="21"/>
      <c r="J28" s="21"/>
      <c r="K28" s="21"/>
      <c r="L28" s="21"/>
      <c r="M28" s="21"/>
      <c r="N28" s="21"/>
      <c r="O28" s="21"/>
      <c r="P28" s="21"/>
      <c r="Q28" s="21"/>
      <c r="R28" s="21"/>
    </row>
    <row r="29" spans="4:18" x14ac:dyDescent="0.45">
      <c r="D29" s="29">
        <v>39</v>
      </c>
      <c r="E29" s="22" t="s">
        <v>45</v>
      </c>
      <c r="F29" s="21"/>
      <c r="G29" s="11">
        <f>G24</f>
        <v>2510</v>
      </c>
      <c r="H29" s="11">
        <f t="shared" ref="H29:R29" si="12">H24</f>
        <v>2530</v>
      </c>
      <c r="I29" s="11">
        <f t="shared" si="12"/>
        <v>2562</v>
      </c>
      <c r="J29" s="11">
        <f t="shared" si="12"/>
        <v>2608.4</v>
      </c>
      <c r="K29" s="11">
        <f t="shared" si="12"/>
        <v>2672.08</v>
      </c>
      <c r="L29" s="11">
        <f t="shared" si="12"/>
        <v>3751.4960000000001</v>
      </c>
      <c r="M29" s="11">
        <f t="shared" si="12"/>
        <v>3846.7952</v>
      </c>
      <c r="N29" s="11">
        <f t="shared" si="12"/>
        <v>3955.95424</v>
      </c>
      <c r="O29" s="11">
        <f t="shared" si="12"/>
        <v>4070.9450879999999</v>
      </c>
      <c r="P29" s="11">
        <f t="shared" si="12"/>
        <v>4173.9341056000003</v>
      </c>
      <c r="Q29" s="11">
        <f t="shared" si="12"/>
        <v>4123.5209267199998</v>
      </c>
      <c r="R29" s="11">
        <f t="shared" si="12"/>
        <v>3925.0251120639996</v>
      </c>
    </row>
    <row r="30" spans="4:18" hidden="1" x14ac:dyDescent="0.45">
      <c r="D30" s="29">
        <v>40</v>
      </c>
      <c r="E30" s="22" t="s">
        <v>47</v>
      </c>
      <c r="F30" s="21"/>
      <c r="G30" s="11">
        <f t="shared" ref="G30:R30" si="13">-G18</f>
        <v>2500</v>
      </c>
      <c r="H30" s="11">
        <f t="shared" si="13"/>
        <v>0</v>
      </c>
      <c r="I30" s="11">
        <f t="shared" si="13"/>
        <v>0</v>
      </c>
      <c r="J30" s="11">
        <f t="shared" si="13"/>
        <v>0</v>
      </c>
      <c r="K30" s="11">
        <f t="shared" si="13"/>
        <v>0</v>
      </c>
      <c r="L30" s="11">
        <f t="shared" si="13"/>
        <v>0</v>
      </c>
      <c r="M30" s="11">
        <f t="shared" si="13"/>
        <v>0</v>
      </c>
      <c r="N30" s="11">
        <f t="shared" si="13"/>
        <v>0</v>
      </c>
      <c r="O30" s="11">
        <f t="shared" si="13"/>
        <v>0</v>
      </c>
      <c r="P30" s="11">
        <f t="shared" si="13"/>
        <v>0</v>
      </c>
      <c r="Q30" s="11">
        <f t="shared" si="13"/>
        <v>0</v>
      </c>
      <c r="R30" s="11">
        <f t="shared" si="13"/>
        <v>0</v>
      </c>
    </row>
    <row r="31" spans="4:18" hidden="1" x14ac:dyDescent="0.45">
      <c r="D31" s="29">
        <v>41</v>
      </c>
      <c r="E31" s="22" t="s">
        <v>49</v>
      </c>
      <c r="F31" s="21"/>
      <c r="G31" s="11">
        <f>G30</f>
        <v>2500</v>
      </c>
      <c r="H31" s="11">
        <f>G31+H30</f>
        <v>2500</v>
      </c>
      <c r="I31" s="11">
        <f t="shared" ref="I31:R31" si="14">H31+I30</f>
        <v>2500</v>
      </c>
      <c r="J31" s="11">
        <f t="shared" si="14"/>
        <v>2500</v>
      </c>
      <c r="K31" s="11">
        <f t="shared" si="14"/>
        <v>2500</v>
      </c>
      <c r="L31" s="11">
        <f t="shared" si="14"/>
        <v>2500</v>
      </c>
      <c r="M31" s="11">
        <f t="shared" si="14"/>
        <v>2500</v>
      </c>
      <c r="N31" s="11">
        <f t="shared" si="14"/>
        <v>2500</v>
      </c>
      <c r="O31" s="11">
        <f t="shared" si="14"/>
        <v>2500</v>
      </c>
      <c r="P31" s="11">
        <f t="shared" si="14"/>
        <v>2500</v>
      </c>
      <c r="Q31" s="11">
        <f t="shared" si="14"/>
        <v>2500</v>
      </c>
      <c r="R31" s="11">
        <f t="shared" si="14"/>
        <v>2500</v>
      </c>
    </row>
    <row r="32" spans="4:18" hidden="1" x14ac:dyDescent="0.45">
      <c r="D32" s="29">
        <v>42</v>
      </c>
      <c r="E32" s="22" t="s">
        <v>50</v>
      </c>
      <c r="F32" s="21"/>
      <c r="G32" s="11">
        <f t="shared" ref="G32:R32" si="15">-G10</f>
        <v>0</v>
      </c>
      <c r="H32" s="11">
        <f t="shared" si="15"/>
        <v>0</v>
      </c>
      <c r="I32" s="11">
        <f t="shared" si="15"/>
        <v>0</v>
      </c>
      <c r="J32" s="11">
        <f t="shared" si="15"/>
        <v>0</v>
      </c>
      <c r="K32" s="11">
        <f t="shared" si="15"/>
        <v>0</v>
      </c>
      <c r="L32" s="11">
        <f t="shared" si="15"/>
        <v>0</v>
      </c>
      <c r="M32" s="11">
        <f t="shared" si="15"/>
        <v>0</v>
      </c>
      <c r="N32" s="11">
        <f t="shared" si="15"/>
        <v>0</v>
      </c>
      <c r="O32" s="11">
        <f t="shared" si="15"/>
        <v>0</v>
      </c>
      <c r="P32" s="11">
        <f t="shared" si="15"/>
        <v>0</v>
      </c>
      <c r="Q32" s="11">
        <f t="shared" si="15"/>
        <v>0</v>
      </c>
      <c r="R32" s="11">
        <f t="shared" si="15"/>
        <v>0</v>
      </c>
    </row>
    <row r="33" spans="4:18" hidden="1" x14ac:dyDescent="0.45">
      <c r="D33" s="29">
        <v>43</v>
      </c>
      <c r="E33" s="22" t="s">
        <v>49</v>
      </c>
      <c r="F33" s="21"/>
      <c r="G33" s="11">
        <f>G32</f>
        <v>0</v>
      </c>
      <c r="H33" s="11">
        <f>G33+H32</f>
        <v>0</v>
      </c>
      <c r="I33" s="11">
        <f t="shared" ref="I33:R33" si="16">H33+I32</f>
        <v>0</v>
      </c>
      <c r="J33" s="11">
        <f t="shared" si="16"/>
        <v>0</v>
      </c>
      <c r="K33" s="11">
        <f t="shared" si="16"/>
        <v>0</v>
      </c>
      <c r="L33" s="11">
        <f t="shared" si="16"/>
        <v>0</v>
      </c>
      <c r="M33" s="11">
        <f t="shared" si="16"/>
        <v>0</v>
      </c>
      <c r="N33" s="11">
        <f t="shared" si="16"/>
        <v>0</v>
      </c>
      <c r="O33" s="11">
        <f t="shared" si="16"/>
        <v>0</v>
      </c>
      <c r="P33" s="11">
        <f t="shared" si="16"/>
        <v>0</v>
      </c>
      <c r="Q33" s="11">
        <f t="shared" si="16"/>
        <v>0</v>
      </c>
      <c r="R33" s="11">
        <f t="shared" si="16"/>
        <v>0</v>
      </c>
    </row>
    <row r="34" spans="4:18" x14ac:dyDescent="0.45">
      <c r="D34" s="29">
        <v>44</v>
      </c>
      <c r="E34" s="22" t="s">
        <v>48</v>
      </c>
      <c r="F34" s="21"/>
      <c r="G34" s="11">
        <f>G31+G33</f>
        <v>2500</v>
      </c>
      <c r="H34" s="11">
        <f t="shared" ref="H34:R34" si="17">H31+H33</f>
        <v>2500</v>
      </c>
      <c r="I34" s="11">
        <f t="shared" si="17"/>
        <v>2500</v>
      </c>
      <c r="J34" s="11">
        <f t="shared" si="17"/>
        <v>2500</v>
      </c>
      <c r="K34" s="11">
        <f t="shared" si="17"/>
        <v>2500</v>
      </c>
      <c r="L34" s="11">
        <f t="shared" si="17"/>
        <v>2500</v>
      </c>
      <c r="M34" s="11">
        <f t="shared" si="17"/>
        <v>2500</v>
      </c>
      <c r="N34" s="11">
        <f t="shared" si="17"/>
        <v>2500</v>
      </c>
      <c r="O34" s="11">
        <f t="shared" si="17"/>
        <v>2500</v>
      </c>
      <c r="P34" s="11">
        <f t="shared" si="17"/>
        <v>2500</v>
      </c>
      <c r="Q34" s="11">
        <f t="shared" si="17"/>
        <v>2500</v>
      </c>
      <c r="R34" s="11">
        <f t="shared" si="17"/>
        <v>2500</v>
      </c>
    </row>
    <row r="35" spans="4:18" x14ac:dyDescent="0.45">
      <c r="D35" s="37">
        <v>45</v>
      </c>
      <c r="E35" s="23" t="s">
        <v>46</v>
      </c>
      <c r="F35" s="24"/>
      <c r="G35" s="1">
        <f t="shared" ref="G35:R35" si="18">G34+G29</f>
        <v>5010</v>
      </c>
      <c r="H35" s="1">
        <f t="shared" si="18"/>
        <v>5030</v>
      </c>
      <c r="I35" s="1">
        <f t="shared" si="18"/>
        <v>5062</v>
      </c>
      <c r="J35" s="1">
        <f t="shared" si="18"/>
        <v>5108.3999999999996</v>
      </c>
      <c r="K35" s="1">
        <f t="shared" si="18"/>
        <v>5172.08</v>
      </c>
      <c r="L35" s="1">
        <f t="shared" si="18"/>
        <v>6251.4960000000001</v>
      </c>
      <c r="M35" s="1">
        <f t="shared" si="18"/>
        <v>6346.7952000000005</v>
      </c>
      <c r="N35" s="1">
        <f t="shared" si="18"/>
        <v>6455.95424</v>
      </c>
      <c r="O35" s="1">
        <f t="shared" si="18"/>
        <v>6570.9450880000004</v>
      </c>
      <c r="P35" s="1">
        <f t="shared" si="18"/>
        <v>6673.9341056000003</v>
      </c>
      <c r="Q35" s="1">
        <f t="shared" si="18"/>
        <v>6623.5209267199998</v>
      </c>
      <c r="R35" s="1">
        <f t="shared" si="18"/>
        <v>6425.0251120639996</v>
      </c>
    </row>
    <row r="36" spans="4:18" x14ac:dyDescent="0.45">
      <c r="D36" s="38">
        <v>46</v>
      </c>
      <c r="E36" s="6" t="s">
        <v>51</v>
      </c>
      <c r="F36" s="21"/>
      <c r="G36" s="21"/>
      <c r="H36" s="21"/>
      <c r="I36" s="21"/>
      <c r="J36" s="21"/>
      <c r="K36" s="21"/>
      <c r="L36" s="21"/>
      <c r="M36" s="21"/>
      <c r="N36" s="21"/>
      <c r="O36" s="21"/>
      <c r="P36" s="21"/>
      <c r="Q36" s="21"/>
      <c r="R36" s="21"/>
    </row>
    <row r="37" spans="4:18" hidden="1" x14ac:dyDescent="0.45">
      <c r="D37" s="29">
        <v>47</v>
      </c>
      <c r="E37" s="22" t="s">
        <v>0</v>
      </c>
      <c r="F37" s="21"/>
      <c r="G37" s="11">
        <f t="shared" ref="G37:R37" si="19">G20</f>
        <v>0</v>
      </c>
      <c r="H37" s="11">
        <f t="shared" si="19"/>
        <v>0</v>
      </c>
      <c r="I37" s="11">
        <f t="shared" si="19"/>
        <v>0</v>
      </c>
      <c r="J37" s="11">
        <f t="shared" si="19"/>
        <v>0</v>
      </c>
      <c r="K37" s="11">
        <f t="shared" si="19"/>
        <v>0</v>
      </c>
      <c r="L37" s="11">
        <f t="shared" si="19"/>
        <v>1000</v>
      </c>
      <c r="M37" s="11">
        <f t="shared" si="19"/>
        <v>0</v>
      </c>
      <c r="N37" s="11">
        <f t="shared" si="19"/>
        <v>0</v>
      </c>
      <c r="O37" s="11">
        <f t="shared" si="19"/>
        <v>0</v>
      </c>
      <c r="P37" s="11">
        <f t="shared" si="19"/>
        <v>0</v>
      </c>
      <c r="Q37" s="11">
        <f t="shared" si="19"/>
        <v>0</v>
      </c>
      <c r="R37" s="11">
        <f t="shared" si="19"/>
        <v>0</v>
      </c>
    </row>
    <row r="38" spans="4:18" hidden="1" x14ac:dyDescent="0.45">
      <c r="D38" s="29">
        <v>48</v>
      </c>
      <c r="E38" s="22" t="s">
        <v>49</v>
      </c>
      <c r="F38" s="21"/>
      <c r="G38" s="11">
        <f>G37</f>
        <v>0</v>
      </c>
      <c r="H38" s="11">
        <f>G38+H37</f>
        <v>0</v>
      </c>
      <c r="I38" s="11">
        <f t="shared" ref="I38:R38" si="20">H38+I37</f>
        <v>0</v>
      </c>
      <c r="J38" s="11">
        <f t="shared" si="20"/>
        <v>0</v>
      </c>
      <c r="K38" s="11">
        <f t="shared" si="20"/>
        <v>0</v>
      </c>
      <c r="L38" s="11">
        <f t="shared" si="20"/>
        <v>1000</v>
      </c>
      <c r="M38" s="11">
        <f t="shared" si="20"/>
        <v>1000</v>
      </c>
      <c r="N38" s="11">
        <f t="shared" si="20"/>
        <v>1000</v>
      </c>
      <c r="O38" s="11">
        <f t="shared" si="20"/>
        <v>1000</v>
      </c>
      <c r="P38" s="11">
        <f t="shared" si="20"/>
        <v>1000</v>
      </c>
      <c r="Q38" s="11">
        <f t="shared" si="20"/>
        <v>1000</v>
      </c>
      <c r="R38" s="11">
        <f t="shared" si="20"/>
        <v>1000</v>
      </c>
    </row>
    <row r="39" spans="4:18" hidden="1" x14ac:dyDescent="0.45">
      <c r="D39" s="29">
        <v>49</v>
      </c>
      <c r="E39" s="22" t="s">
        <v>1</v>
      </c>
      <c r="F39" s="21"/>
      <c r="G39" s="11">
        <f t="shared" ref="G39:R39" si="21">G21</f>
        <v>0</v>
      </c>
      <c r="H39" s="11">
        <f t="shared" si="21"/>
        <v>0</v>
      </c>
      <c r="I39" s="11">
        <f t="shared" si="21"/>
        <v>0</v>
      </c>
      <c r="J39" s="11">
        <f t="shared" si="21"/>
        <v>0</v>
      </c>
      <c r="K39" s="11">
        <f t="shared" si="21"/>
        <v>0</v>
      </c>
      <c r="L39" s="11">
        <f t="shared" si="21"/>
        <v>0</v>
      </c>
      <c r="M39" s="11">
        <f t="shared" si="21"/>
        <v>0</v>
      </c>
      <c r="N39" s="11">
        <f t="shared" si="21"/>
        <v>0</v>
      </c>
      <c r="O39" s="11">
        <f t="shared" si="21"/>
        <v>0</v>
      </c>
      <c r="P39" s="11">
        <f t="shared" si="21"/>
        <v>0</v>
      </c>
      <c r="Q39" s="11">
        <f t="shared" si="21"/>
        <v>-100</v>
      </c>
      <c r="R39" s="11">
        <f t="shared" si="21"/>
        <v>-100</v>
      </c>
    </row>
    <row r="40" spans="4:18" hidden="1" x14ac:dyDescent="0.45">
      <c r="D40" s="29">
        <v>50</v>
      </c>
      <c r="E40" s="22" t="s">
        <v>49</v>
      </c>
      <c r="F40" s="21"/>
      <c r="G40" s="11">
        <f>G39</f>
        <v>0</v>
      </c>
      <c r="H40" s="11">
        <f>G40+H39</f>
        <v>0</v>
      </c>
      <c r="I40" s="11">
        <f t="shared" ref="I40:R40" si="22">H40+I39</f>
        <v>0</v>
      </c>
      <c r="J40" s="11">
        <f t="shared" si="22"/>
        <v>0</v>
      </c>
      <c r="K40" s="11">
        <f t="shared" si="22"/>
        <v>0</v>
      </c>
      <c r="L40" s="11">
        <f t="shared" si="22"/>
        <v>0</v>
      </c>
      <c r="M40" s="11">
        <f t="shared" si="22"/>
        <v>0</v>
      </c>
      <c r="N40" s="11">
        <f t="shared" si="22"/>
        <v>0</v>
      </c>
      <c r="O40" s="11">
        <f t="shared" si="22"/>
        <v>0</v>
      </c>
      <c r="P40" s="11">
        <f t="shared" si="22"/>
        <v>0</v>
      </c>
      <c r="Q40" s="11">
        <f t="shared" si="22"/>
        <v>-100</v>
      </c>
      <c r="R40" s="11">
        <f t="shared" si="22"/>
        <v>-200</v>
      </c>
    </row>
    <row r="41" spans="4:18" x14ac:dyDescent="0.45">
      <c r="D41" s="29">
        <v>51</v>
      </c>
      <c r="E41" s="22" t="s">
        <v>52</v>
      </c>
      <c r="F41" s="21"/>
      <c r="G41" s="11">
        <f>G38+G40</f>
        <v>0</v>
      </c>
      <c r="H41" s="11">
        <f t="shared" ref="H41:R41" si="23">H38+H40</f>
        <v>0</v>
      </c>
      <c r="I41" s="11">
        <f t="shared" si="23"/>
        <v>0</v>
      </c>
      <c r="J41" s="11">
        <f t="shared" si="23"/>
        <v>0</v>
      </c>
      <c r="K41" s="11">
        <f t="shared" si="23"/>
        <v>0</v>
      </c>
      <c r="L41" s="11">
        <f t="shared" si="23"/>
        <v>1000</v>
      </c>
      <c r="M41" s="11">
        <f t="shared" si="23"/>
        <v>1000</v>
      </c>
      <c r="N41" s="11">
        <f t="shared" si="23"/>
        <v>1000</v>
      </c>
      <c r="O41" s="11">
        <f t="shared" si="23"/>
        <v>1000</v>
      </c>
      <c r="P41" s="11">
        <f t="shared" si="23"/>
        <v>1000</v>
      </c>
      <c r="Q41" s="11">
        <f t="shared" si="23"/>
        <v>900</v>
      </c>
      <c r="R41" s="11">
        <f t="shared" si="23"/>
        <v>800</v>
      </c>
    </row>
    <row r="42" spans="4:18" x14ac:dyDescent="0.45">
      <c r="D42" s="38">
        <v>52</v>
      </c>
      <c r="E42" s="6" t="s">
        <v>53</v>
      </c>
      <c r="F42" s="21"/>
      <c r="G42" s="1">
        <f>G41</f>
        <v>0</v>
      </c>
      <c r="H42" s="1">
        <f t="shared" ref="H42:R42" si="24">H41</f>
        <v>0</v>
      </c>
      <c r="I42" s="1">
        <f t="shared" si="24"/>
        <v>0</v>
      </c>
      <c r="J42" s="1">
        <f t="shared" si="24"/>
        <v>0</v>
      </c>
      <c r="K42" s="1">
        <f t="shared" si="24"/>
        <v>0</v>
      </c>
      <c r="L42" s="1">
        <f t="shared" si="24"/>
        <v>1000</v>
      </c>
      <c r="M42" s="1">
        <f t="shared" si="24"/>
        <v>1000</v>
      </c>
      <c r="N42" s="1">
        <f t="shared" si="24"/>
        <v>1000</v>
      </c>
      <c r="O42" s="1">
        <f t="shared" si="24"/>
        <v>1000</v>
      </c>
      <c r="P42" s="1">
        <f t="shared" si="24"/>
        <v>1000</v>
      </c>
      <c r="Q42" s="1">
        <f t="shared" si="24"/>
        <v>900</v>
      </c>
      <c r="R42" s="1">
        <f t="shared" si="24"/>
        <v>800</v>
      </c>
    </row>
    <row r="43" spans="4:18" x14ac:dyDescent="0.45">
      <c r="D43" s="29">
        <v>53</v>
      </c>
      <c r="E43" s="22" t="s">
        <v>21</v>
      </c>
      <c r="F43" s="21"/>
      <c r="G43" s="11">
        <f t="shared" ref="G43:R43" si="25">G12</f>
        <v>10</v>
      </c>
      <c r="H43" s="11">
        <f t="shared" si="25"/>
        <v>30</v>
      </c>
      <c r="I43" s="11">
        <f t="shared" si="25"/>
        <v>62</v>
      </c>
      <c r="J43" s="11">
        <f t="shared" si="25"/>
        <v>108.39999999999999</v>
      </c>
      <c r="K43" s="11">
        <f t="shared" si="25"/>
        <v>172.07999999999998</v>
      </c>
      <c r="L43" s="11">
        <f t="shared" si="25"/>
        <v>251.49599999999998</v>
      </c>
      <c r="M43" s="11">
        <f t="shared" si="25"/>
        <v>346.79519999999997</v>
      </c>
      <c r="N43" s="11">
        <f t="shared" si="25"/>
        <v>455.95423999999991</v>
      </c>
      <c r="O43" s="11">
        <f t="shared" si="25"/>
        <v>570.94508799999994</v>
      </c>
      <c r="P43" s="11">
        <f t="shared" si="25"/>
        <v>673.93410559999984</v>
      </c>
      <c r="Q43" s="11">
        <f t="shared" si="25"/>
        <v>723.52092671999981</v>
      </c>
      <c r="R43" s="11">
        <f t="shared" si="25"/>
        <v>625.0251120639997</v>
      </c>
    </row>
    <row r="44" spans="4:18" x14ac:dyDescent="0.45">
      <c r="D44" s="29">
        <v>54</v>
      </c>
      <c r="E44" s="22" t="s">
        <v>54</v>
      </c>
      <c r="F44" s="21"/>
      <c r="G44" s="11">
        <f t="shared" ref="G44:R44" si="26">G22</f>
        <v>5000</v>
      </c>
      <c r="H44" s="11">
        <f t="shared" si="26"/>
        <v>0</v>
      </c>
      <c r="I44" s="11">
        <f t="shared" si="26"/>
        <v>0</v>
      </c>
      <c r="J44" s="11">
        <f t="shared" si="26"/>
        <v>0</v>
      </c>
      <c r="K44" s="11">
        <f t="shared" si="26"/>
        <v>0</v>
      </c>
      <c r="L44" s="11">
        <f t="shared" si="26"/>
        <v>0</v>
      </c>
      <c r="M44" s="11">
        <f t="shared" si="26"/>
        <v>0</v>
      </c>
      <c r="N44" s="11">
        <f t="shared" si="26"/>
        <v>0</v>
      </c>
      <c r="O44" s="11">
        <f t="shared" si="26"/>
        <v>0</v>
      </c>
      <c r="P44" s="11">
        <f t="shared" si="26"/>
        <v>0</v>
      </c>
      <c r="Q44" s="11">
        <f t="shared" si="26"/>
        <v>0</v>
      </c>
      <c r="R44" s="11">
        <f t="shared" si="26"/>
        <v>0</v>
      </c>
    </row>
    <row r="45" spans="4:18" x14ac:dyDescent="0.45">
      <c r="D45" s="29">
        <v>55</v>
      </c>
      <c r="E45" s="22" t="s">
        <v>56</v>
      </c>
      <c r="F45" s="21"/>
      <c r="G45" s="11">
        <f>G44</f>
        <v>5000</v>
      </c>
      <c r="H45" s="11">
        <f>G45+H44</f>
        <v>5000</v>
      </c>
      <c r="I45" s="11">
        <f t="shared" ref="I45:R45" si="27">H45+I44</f>
        <v>5000</v>
      </c>
      <c r="J45" s="11">
        <f t="shared" si="27"/>
        <v>5000</v>
      </c>
      <c r="K45" s="11">
        <f t="shared" si="27"/>
        <v>5000</v>
      </c>
      <c r="L45" s="11">
        <f t="shared" si="27"/>
        <v>5000</v>
      </c>
      <c r="M45" s="11">
        <f t="shared" si="27"/>
        <v>5000</v>
      </c>
      <c r="N45" s="11">
        <f t="shared" si="27"/>
        <v>5000</v>
      </c>
      <c r="O45" s="11">
        <f t="shared" si="27"/>
        <v>5000</v>
      </c>
      <c r="P45" s="11">
        <f t="shared" si="27"/>
        <v>5000</v>
      </c>
      <c r="Q45" s="11">
        <f t="shared" si="27"/>
        <v>5000</v>
      </c>
      <c r="R45" s="11">
        <f t="shared" si="27"/>
        <v>5000</v>
      </c>
    </row>
    <row r="46" spans="4:18" x14ac:dyDescent="0.45">
      <c r="D46" s="38">
        <v>56</v>
      </c>
      <c r="E46" s="6" t="s">
        <v>55</v>
      </c>
      <c r="F46" s="21"/>
      <c r="G46" s="1">
        <f>G45+G43</f>
        <v>5010</v>
      </c>
      <c r="H46" s="1">
        <f t="shared" ref="H46:R46" si="28">H45+H43</f>
        <v>5030</v>
      </c>
      <c r="I46" s="1">
        <f t="shared" si="28"/>
        <v>5062</v>
      </c>
      <c r="J46" s="1">
        <f t="shared" si="28"/>
        <v>5108.3999999999996</v>
      </c>
      <c r="K46" s="1">
        <f t="shared" si="28"/>
        <v>5172.08</v>
      </c>
      <c r="L46" s="1">
        <f t="shared" si="28"/>
        <v>5251.4960000000001</v>
      </c>
      <c r="M46" s="1">
        <f t="shared" si="28"/>
        <v>5346.7951999999996</v>
      </c>
      <c r="N46" s="1">
        <f t="shared" si="28"/>
        <v>5455.95424</v>
      </c>
      <c r="O46" s="1">
        <f t="shared" si="28"/>
        <v>5570.9450880000004</v>
      </c>
      <c r="P46" s="1">
        <f t="shared" si="28"/>
        <v>5673.9341055999994</v>
      </c>
      <c r="Q46" s="1">
        <f t="shared" si="28"/>
        <v>5723.5209267199998</v>
      </c>
      <c r="R46" s="1">
        <f t="shared" si="28"/>
        <v>5625.0251120639996</v>
      </c>
    </row>
    <row r="47" spans="4:18" x14ac:dyDescent="0.45">
      <c r="D47" s="38">
        <v>57</v>
      </c>
      <c r="E47" s="6" t="s">
        <v>57</v>
      </c>
      <c r="F47" s="21"/>
      <c r="G47" s="1">
        <f>G46+G42</f>
        <v>5010</v>
      </c>
      <c r="H47" s="1">
        <f t="shared" ref="H47:R47" si="29">H46+H42</f>
        <v>5030</v>
      </c>
      <c r="I47" s="1">
        <f t="shared" si="29"/>
        <v>5062</v>
      </c>
      <c r="J47" s="1">
        <f t="shared" si="29"/>
        <v>5108.3999999999996</v>
      </c>
      <c r="K47" s="1">
        <f t="shared" si="29"/>
        <v>5172.08</v>
      </c>
      <c r="L47" s="1">
        <f t="shared" si="29"/>
        <v>6251.4960000000001</v>
      </c>
      <c r="M47" s="1">
        <f t="shared" si="29"/>
        <v>6346.7951999999996</v>
      </c>
      <c r="N47" s="1">
        <f t="shared" si="29"/>
        <v>6455.95424</v>
      </c>
      <c r="O47" s="1">
        <f t="shared" si="29"/>
        <v>6570.9450880000004</v>
      </c>
      <c r="P47" s="1">
        <f t="shared" si="29"/>
        <v>6673.9341055999994</v>
      </c>
      <c r="Q47" s="1">
        <f t="shared" si="29"/>
        <v>6623.5209267199998</v>
      </c>
      <c r="R47" s="1">
        <f t="shared" si="29"/>
        <v>6425.0251120639996</v>
      </c>
    </row>
    <row r="48" spans="4:18" x14ac:dyDescent="0.45">
      <c r="D48" s="35">
        <v>58</v>
      </c>
      <c r="E48" s="5" t="s">
        <v>58</v>
      </c>
      <c r="G48" s="25">
        <f>G35-G47</f>
        <v>0</v>
      </c>
      <c r="H48" s="25">
        <f t="shared" ref="H48:R48" si="30">H35-H47</f>
        <v>0</v>
      </c>
      <c r="I48" s="25">
        <f t="shared" si="30"/>
        <v>0</v>
      </c>
      <c r="J48" s="25">
        <f t="shared" si="30"/>
        <v>0</v>
      </c>
      <c r="K48" s="25">
        <f t="shared" si="30"/>
        <v>0</v>
      </c>
      <c r="L48" s="25">
        <f t="shared" si="30"/>
        <v>0</v>
      </c>
      <c r="M48" s="25">
        <f t="shared" si="30"/>
        <v>0</v>
      </c>
      <c r="N48" s="25">
        <f t="shared" si="30"/>
        <v>0</v>
      </c>
      <c r="O48" s="25">
        <f t="shared" si="30"/>
        <v>0</v>
      </c>
      <c r="P48" s="25">
        <f t="shared" si="30"/>
        <v>0</v>
      </c>
      <c r="Q48" s="25">
        <f t="shared" si="30"/>
        <v>0</v>
      </c>
      <c r="R48" s="25">
        <f t="shared" si="30"/>
        <v>0</v>
      </c>
    </row>
    <row r="49" spans="4:18" x14ac:dyDescent="0.45">
      <c r="D49" s="35">
        <v>59</v>
      </c>
    </row>
    <row r="50" spans="4:18" x14ac:dyDescent="0.45">
      <c r="D50" s="36">
        <v>60</v>
      </c>
      <c r="E50" s="8" t="s">
        <v>60</v>
      </c>
      <c r="F50" s="9"/>
      <c r="G50" s="9" t="s">
        <v>5</v>
      </c>
      <c r="H50" s="9" t="s">
        <v>6</v>
      </c>
      <c r="I50" s="9" t="s">
        <v>7</v>
      </c>
      <c r="J50" s="9" t="s">
        <v>8</v>
      </c>
      <c r="K50" s="9" t="s">
        <v>9</v>
      </c>
      <c r="L50" s="9" t="s">
        <v>10</v>
      </c>
      <c r="M50" s="9" t="s">
        <v>11</v>
      </c>
      <c r="N50" s="9" t="s">
        <v>12</v>
      </c>
      <c r="O50" s="9" t="s">
        <v>13</v>
      </c>
      <c r="P50" s="9" t="s">
        <v>14</v>
      </c>
      <c r="Q50" s="9" t="s">
        <v>15</v>
      </c>
      <c r="R50" s="9" t="s">
        <v>16</v>
      </c>
    </row>
    <row r="51" spans="4:18" x14ac:dyDescent="0.45">
      <c r="D51" s="39">
        <v>61</v>
      </c>
      <c r="E51" s="4" t="s">
        <v>22</v>
      </c>
      <c r="F51" s="21"/>
      <c r="G51" s="11">
        <f t="shared" ref="G51:R51" si="31">G3</f>
        <v>100</v>
      </c>
      <c r="H51" s="11">
        <f t="shared" si="31"/>
        <v>120</v>
      </c>
      <c r="I51" s="11">
        <f t="shared" si="31"/>
        <v>144</v>
      </c>
      <c r="J51" s="11">
        <f t="shared" si="31"/>
        <v>172.79999999999998</v>
      </c>
      <c r="K51" s="11">
        <f t="shared" si="31"/>
        <v>207.35999999999999</v>
      </c>
      <c r="L51" s="11">
        <f t="shared" si="31"/>
        <v>248.83199999999997</v>
      </c>
      <c r="M51" s="11">
        <f t="shared" si="31"/>
        <v>298.59839999999997</v>
      </c>
      <c r="N51" s="11">
        <f t="shared" si="31"/>
        <v>358.31807999999995</v>
      </c>
      <c r="O51" s="11">
        <f t="shared" si="31"/>
        <v>429.98169599999994</v>
      </c>
      <c r="P51" s="11">
        <f t="shared" si="31"/>
        <v>515.97803519999991</v>
      </c>
      <c r="Q51" s="11">
        <f t="shared" si="31"/>
        <v>619.17364223999982</v>
      </c>
      <c r="R51" s="11">
        <f t="shared" si="31"/>
        <v>743.00837068799979</v>
      </c>
    </row>
    <row r="52" spans="4:18" x14ac:dyDescent="0.45">
      <c r="D52" s="40">
        <v>62</v>
      </c>
      <c r="E52" s="26" t="s">
        <v>18</v>
      </c>
      <c r="F52" s="21"/>
      <c r="G52" s="11">
        <f t="shared" ref="G52:R52" si="32">G6</f>
        <v>20</v>
      </c>
      <c r="H52" s="11">
        <f t="shared" si="32"/>
        <v>20</v>
      </c>
      <c r="I52" s="11">
        <f t="shared" si="32"/>
        <v>20</v>
      </c>
      <c r="J52" s="11">
        <f t="shared" si="32"/>
        <v>20</v>
      </c>
      <c r="K52" s="11">
        <f t="shared" si="32"/>
        <v>20</v>
      </c>
      <c r="L52" s="11">
        <f t="shared" si="32"/>
        <v>25</v>
      </c>
      <c r="M52" s="11">
        <f t="shared" si="32"/>
        <v>34</v>
      </c>
      <c r="N52" s="11">
        <f t="shared" si="32"/>
        <v>50</v>
      </c>
      <c r="O52" s="11">
        <f t="shared" si="32"/>
        <v>80</v>
      </c>
      <c r="P52" s="11">
        <f t="shared" si="32"/>
        <v>135</v>
      </c>
      <c r="Q52" s="11">
        <f t="shared" si="32"/>
        <v>240</v>
      </c>
      <c r="R52" s="11">
        <f t="shared" si="32"/>
        <v>450</v>
      </c>
    </row>
    <row r="53" spans="4:18" x14ac:dyDescent="0.45">
      <c r="D53" s="41">
        <v>63</v>
      </c>
      <c r="E53" s="27" t="s">
        <v>59</v>
      </c>
      <c r="F53" s="21"/>
      <c r="G53" s="28">
        <f>IF(G51=0,0,G52/G51)</f>
        <v>0.2</v>
      </c>
      <c r="H53" s="28">
        <f t="shared" ref="H53:R53" si="33">IF(H51=0,0,H52/H51)</f>
        <v>0.16666666666666666</v>
      </c>
      <c r="I53" s="28">
        <f t="shared" si="33"/>
        <v>0.1388888888888889</v>
      </c>
      <c r="J53" s="28">
        <f t="shared" si="33"/>
        <v>0.11574074074074076</v>
      </c>
      <c r="K53" s="28">
        <f t="shared" si="33"/>
        <v>9.6450617283950629E-2</v>
      </c>
      <c r="L53" s="28">
        <f t="shared" si="33"/>
        <v>0.10046939300411524</v>
      </c>
      <c r="M53" s="28">
        <f t="shared" si="33"/>
        <v>0.1138653120713306</v>
      </c>
      <c r="N53" s="28">
        <f t="shared" si="33"/>
        <v>0.13954082361682671</v>
      </c>
      <c r="O53" s="28">
        <f t="shared" si="33"/>
        <v>0.18605443148910231</v>
      </c>
      <c r="P53" s="28">
        <f t="shared" si="33"/>
        <v>0.2616390442815501</v>
      </c>
      <c r="Q53" s="28">
        <f t="shared" si="33"/>
        <v>0.38761339893562985</v>
      </c>
      <c r="R53" s="28">
        <f t="shared" si="33"/>
        <v>0.60564593583692161</v>
      </c>
    </row>
    <row r="54" spans="4:18" x14ac:dyDescent="0.45">
      <c r="D54" s="36">
        <v>64</v>
      </c>
      <c r="E54" s="8" t="s">
        <v>60</v>
      </c>
      <c r="F54" s="9"/>
      <c r="G54" s="9" t="s">
        <v>5</v>
      </c>
      <c r="H54" s="9" t="s">
        <v>6</v>
      </c>
      <c r="I54" s="9" t="s">
        <v>7</v>
      </c>
      <c r="J54" s="9" t="s">
        <v>8</v>
      </c>
      <c r="K54" s="9" t="s">
        <v>9</v>
      </c>
      <c r="L54" s="9" t="s">
        <v>10</v>
      </c>
      <c r="M54" s="9" t="s">
        <v>11</v>
      </c>
      <c r="N54" s="9" t="s">
        <v>12</v>
      </c>
      <c r="O54" s="9" t="s">
        <v>13</v>
      </c>
      <c r="P54" s="9" t="s">
        <v>14</v>
      </c>
      <c r="Q54" s="9" t="s">
        <v>15</v>
      </c>
      <c r="R54" s="9" t="s">
        <v>16</v>
      </c>
    </row>
    <row r="55" spans="4:18" x14ac:dyDescent="0.45">
      <c r="D55" s="29">
        <v>65</v>
      </c>
      <c r="E55" s="22" t="s">
        <v>61</v>
      </c>
      <c r="F55" s="21"/>
      <c r="G55" s="11">
        <f t="shared" ref="G55:R55" si="34">G29</f>
        <v>2510</v>
      </c>
      <c r="H55" s="11">
        <f t="shared" si="34"/>
        <v>2530</v>
      </c>
      <c r="I55" s="11">
        <f t="shared" si="34"/>
        <v>2562</v>
      </c>
      <c r="J55" s="11">
        <f t="shared" si="34"/>
        <v>2608.4</v>
      </c>
      <c r="K55" s="11">
        <f t="shared" si="34"/>
        <v>2672.08</v>
      </c>
      <c r="L55" s="11">
        <f t="shared" si="34"/>
        <v>3751.4960000000001</v>
      </c>
      <c r="M55" s="11">
        <f t="shared" si="34"/>
        <v>3846.7952</v>
      </c>
      <c r="N55" s="11">
        <f t="shared" si="34"/>
        <v>3955.95424</v>
      </c>
      <c r="O55" s="11">
        <f t="shared" si="34"/>
        <v>4070.9450879999999</v>
      </c>
      <c r="P55" s="11">
        <f t="shared" si="34"/>
        <v>4173.9341056000003</v>
      </c>
      <c r="Q55" s="11">
        <f t="shared" si="34"/>
        <v>4123.5209267199998</v>
      </c>
      <c r="R55" s="11">
        <f t="shared" si="34"/>
        <v>3925.0251120639996</v>
      </c>
    </row>
    <row r="56" spans="4:18" x14ac:dyDescent="0.45">
      <c r="D56" s="29">
        <v>66</v>
      </c>
      <c r="E56" s="22" t="s">
        <v>62</v>
      </c>
      <c r="F56" s="21"/>
      <c r="G56" s="11">
        <f t="shared" ref="G56:R56" si="35">(G7+G6)</f>
        <v>40</v>
      </c>
      <c r="H56" s="11">
        <f t="shared" si="35"/>
        <v>40</v>
      </c>
      <c r="I56" s="11">
        <f t="shared" si="35"/>
        <v>40</v>
      </c>
      <c r="J56" s="11">
        <f t="shared" si="35"/>
        <v>40</v>
      </c>
      <c r="K56" s="11">
        <f t="shared" si="35"/>
        <v>40</v>
      </c>
      <c r="L56" s="11">
        <f t="shared" si="35"/>
        <v>45</v>
      </c>
      <c r="M56" s="11">
        <f t="shared" si="35"/>
        <v>54</v>
      </c>
      <c r="N56" s="11">
        <f t="shared" si="35"/>
        <v>70</v>
      </c>
      <c r="O56" s="11">
        <f t="shared" si="35"/>
        <v>100</v>
      </c>
      <c r="P56" s="11">
        <f t="shared" si="35"/>
        <v>155</v>
      </c>
      <c r="Q56" s="11">
        <f t="shared" si="35"/>
        <v>260</v>
      </c>
      <c r="R56" s="11">
        <f t="shared" si="35"/>
        <v>470</v>
      </c>
    </row>
    <row r="57" spans="4:18" x14ac:dyDescent="0.45">
      <c r="D57" s="38">
        <v>67</v>
      </c>
      <c r="E57" s="6" t="s">
        <v>63</v>
      </c>
      <c r="F57" s="21"/>
      <c r="G57" s="28">
        <f>IF(G55=0,0,G55/G56)</f>
        <v>62.75</v>
      </c>
      <c r="H57" s="28">
        <f t="shared" ref="H57:R57" si="36">IF(H55=0,0,H55/H56)</f>
        <v>63.25</v>
      </c>
      <c r="I57" s="28">
        <f t="shared" si="36"/>
        <v>64.05</v>
      </c>
      <c r="J57" s="28">
        <f t="shared" si="36"/>
        <v>65.210000000000008</v>
      </c>
      <c r="K57" s="28">
        <f t="shared" si="36"/>
        <v>66.801999999999992</v>
      </c>
      <c r="L57" s="28">
        <f t="shared" si="36"/>
        <v>83.366577777777778</v>
      </c>
      <c r="M57" s="28">
        <f t="shared" si="36"/>
        <v>71.236948148148144</v>
      </c>
      <c r="N57" s="28">
        <f t="shared" si="36"/>
        <v>56.513632000000001</v>
      </c>
      <c r="O57" s="28">
        <f t="shared" si="36"/>
        <v>40.709450879999999</v>
      </c>
      <c r="P57" s="28">
        <f t="shared" si="36"/>
        <v>26.928607132903227</v>
      </c>
      <c r="Q57" s="28">
        <f t="shared" si="36"/>
        <v>15.859695872</v>
      </c>
      <c r="R57" s="28">
        <f t="shared" si="36"/>
        <v>8.3511172597106373</v>
      </c>
    </row>
    <row r="58" spans="4:18" x14ac:dyDescent="0.45">
      <c r="D58" s="36">
        <v>68</v>
      </c>
      <c r="E58" s="8" t="s">
        <v>60</v>
      </c>
      <c r="F58" s="9"/>
      <c r="G58" s="9" t="s">
        <v>5</v>
      </c>
      <c r="H58" s="9" t="s">
        <v>6</v>
      </c>
      <c r="I58" s="9" t="s">
        <v>7</v>
      </c>
      <c r="J58" s="9" t="s">
        <v>8</v>
      </c>
      <c r="K58" s="9" t="s">
        <v>9</v>
      </c>
      <c r="L58" s="9" t="s">
        <v>10</v>
      </c>
      <c r="M58" s="9" t="s">
        <v>11</v>
      </c>
      <c r="N58" s="9" t="s">
        <v>12</v>
      </c>
      <c r="O58" s="9" t="s">
        <v>13</v>
      </c>
      <c r="P58" s="9" t="s">
        <v>14</v>
      </c>
      <c r="Q58" s="9" t="s">
        <v>15</v>
      </c>
      <c r="R58" s="9" t="s">
        <v>16</v>
      </c>
    </row>
    <row r="59" spans="4:18" x14ac:dyDescent="0.45">
      <c r="D59" s="29">
        <v>69</v>
      </c>
      <c r="E59" s="4" t="s">
        <v>74</v>
      </c>
      <c r="F59" s="21"/>
      <c r="G59" s="11"/>
      <c r="H59" s="44">
        <f>H5/G5</f>
        <v>1.2</v>
      </c>
      <c r="I59" s="44">
        <f t="shared" ref="I59:R59" si="37">I5/H5</f>
        <v>1.2</v>
      </c>
      <c r="J59" s="44">
        <f t="shared" si="37"/>
        <v>1.2</v>
      </c>
      <c r="K59" s="44">
        <f t="shared" si="37"/>
        <v>1.2</v>
      </c>
      <c r="L59" s="44">
        <f t="shared" si="37"/>
        <v>1.2</v>
      </c>
      <c r="M59" s="44">
        <f t="shared" si="37"/>
        <v>1.2</v>
      </c>
      <c r="N59" s="44">
        <f t="shared" si="37"/>
        <v>1.2</v>
      </c>
      <c r="O59" s="44">
        <f t="shared" si="37"/>
        <v>1.2</v>
      </c>
      <c r="P59" s="44">
        <f t="shared" si="37"/>
        <v>1.2</v>
      </c>
      <c r="Q59" s="44">
        <f t="shared" si="37"/>
        <v>1.2</v>
      </c>
      <c r="R59" s="44">
        <f t="shared" si="37"/>
        <v>1.2</v>
      </c>
    </row>
    <row r="60" spans="4:18" x14ac:dyDescent="0.45">
      <c r="D60" s="29">
        <v>70</v>
      </c>
      <c r="E60" s="26" t="s">
        <v>73</v>
      </c>
      <c r="F60" s="21"/>
      <c r="G60" s="11"/>
      <c r="H60" s="44">
        <f>H6/G6</f>
        <v>1</v>
      </c>
      <c r="I60" s="44">
        <f t="shared" ref="I60:R60" si="38">I6/H6</f>
        <v>1</v>
      </c>
      <c r="J60" s="44">
        <f t="shared" si="38"/>
        <v>1</v>
      </c>
      <c r="K60" s="44">
        <f t="shared" si="38"/>
        <v>1</v>
      </c>
      <c r="L60" s="44">
        <f t="shared" si="38"/>
        <v>1.25</v>
      </c>
      <c r="M60" s="44">
        <f t="shared" si="38"/>
        <v>1.36</v>
      </c>
      <c r="N60" s="44">
        <f t="shared" si="38"/>
        <v>1.4705882352941178</v>
      </c>
      <c r="O60" s="44">
        <f t="shared" si="38"/>
        <v>1.6</v>
      </c>
      <c r="P60" s="44">
        <f t="shared" si="38"/>
        <v>1.6875</v>
      </c>
      <c r="Q60" s="44">
        <f t="shared" si="38"/>
        <v>1.7777777777777777</v>
      </c>
      <c r="R60" s="44">
        <f t="shared" si="38"/>
        <v>1.875</v>
      </c>
    </row>
    <row r="61" spans="4:18" x14ac:dyDescent="0.45">
      <c r="D61" s="38">
        <v>71</v>
      </c>
      <c r="E61" s="6" t="s">
        <v>75</v>
      </c>
      <c r="F61" s="21"/>
      <c r="G61" s="28">
        <f>IF(G59=0,0,G59/G60)</f>
        <v>0</v>
      </c>
      <c r="H61" s="28">
        <f t="shared" ref="H61:R61" si="39">IF(H59=0,0,H59/H60)</f>
        <v>1.2</v>
      </c>
      <c r="I61" s="28">
        <f t="shared" si="39"/>
        <v>1.2</v>
      </c>
      <c r="J61" s="28">
        <f t="shared" si="39"/>
        <v>1.2</v>
      </c>
      <c r="K61" s="28">
        <f t="shared" si="39"/>
        <v>1.2</v>
      </c>
      <c r="L61" s="28">
        <f t="shared" si="39"/>
        <v>0.96</v>
      </c>
      <c r="M61" s="28">
        <f t="shared" si="39"/>
        <v>0.88235294117647045</v>
      </c>
      <c r="N61" s="28">
        <f t="shared" si="39"/>
        <v>0.81599999999999995</v>
      </c>
      <c r="O61" s="28">
        <f t="shared" si="39"/>
        <v>0.74999999999999989</v>
      </c>
      <c r="P61" s="28">
        <f t="shared" si="39"/>
        <v>0.71111111111111114</v>
      </c>
      <c r="Q61" s="28">
        <f t="shared" si="39"/>
        <v>0.67500000000000004</v>
      </c>
      <c r="R61" s="28">
        <f t="shared" si="39"/>
        <v>0.64</v>
      </c>
    </row>
  </sheetData>
  <sheetProtection sheet="1" objects="1" scenarios="1" selectLockedCells="1"/>
  <conditionalFormatting sqref="G3:R4">
    <cfRule type="expression" dxfId="14" priority="4">
      <formula>G3=0</formula>
    </cfRule>
  </conditionalFormatting>
  <conditionalFormatting sqref="G6:R7">
    <cfRule type="expression" dxfId="13" priority="1">
      <formula>G6=0</formula>
    </cfRule>
  </conditionalFormatting>
  <conditionalFormatting sqref="G9:R10">
    <cfRule type="expression" dxfId="12" priority="8">
      <formula>G9=0</formula>
    </cfRule>
  </conditionalFormatting>
  <conditionalFormatting sqref="G18:R18">
    <cfRule type="expression" dxfId="11" priority="6">
      <formula>G18=0</formula>
    </cfRule>
  </conditionalFormatting>
  <conditionalFormatting sqref="G20:R22">
    <cfRule type="expression" dxfId="10" priority="7">
      <formula>G20=0</formula>
    </cfRule>
  </conditionalFormatting>
  <pageMargins left="0.39370078740157483" right="0.39370078740157483" top="0.39370078740157483" bottom="0.39370078740157483" header="0.31496062992125984" footer="0.31496062992125984"/>
  <pageSetup paperSize="9" fitToHeight="2" orientation="landscape" r:id="rId1"/>
  <rowBreaks count="1" manualBreakCount="1">
    <brk id="26" min="3"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4C649-EF3E-4D93-A164-5F5B8CD09BF3}">
  <sheetPr>
    <pageSetUpPr fitToPage="1"/>
  </sheetPr>
  <dimension ref="D1:R61"/>
  <sheetViews>
    <sheetView showGridLines="0" topLeftCell="D1" zoomScaleNormal="100" workbookViewId="0">
      <pane xSplit="3" ySplit="2" topLeftCell="G3" activePane="bottomRight" state="frozen"/>
      <selection activeCell="D2" sqref="D2"/>
      <selection pane="topRight" activeCell="F2" sqref="F2"/>
      <selection pane="bottomLeft" activeCell="D3" sqref="D3"/>
      <selection pane="bottomRight" activeCell="D1" sqref="D1"/>
    </sheetView>
  </sheetViews>
  <sheetFormatPr baseColWidth="10" defaultColWidth="9.09765625" defaultRowHeight="15.5" x14ac:dyDescent="0.45"/>
  <cols>
    <col min="1" max="3" width="0" style="5" hidden="1" customWidth="1"/>
    <col min="4" max="4" width="3" style="35" bestFit="1" customWidth="1"/>
    <col min="5" max="5" width="34.59765625" style="5" bestFit="1" customWidth="1"/>
    <col min="6" max="6" width="13.296875" style="7" hidden="1" customWidth="1"/>
    <col min="7" max="18" width="9.09765625" style="7"/>
    <col min="19" max="16384" width="9.09765625" style="5"/>
  </cols>
  <sheetData>
    <row r="1" spans="4:18" x14ac:dyDescent="0.45">
      <c r="G1" s="7">
        <v>1</v>
      </c>
      <c r="H1" s="7">
        <v>2</v>
      </c>
      <c r="I1" s="7">
        <v>3</v>
      </c>
      <c r="J1" s="7">
        <v>4</v>
      </c>
      <c r="K1" s="7">
        <v>5</v>
      </c>
      <c r="L1" s="7">
        <v>6</v>
      </c>
      <c r="M1" s="7">
        <v>7</v>
      </c>
      <c r="N1" s="7">
        <v>8</v>
      </c>
      <c r="O1" s="7">
        <v>9</v>
      </c>
      <c r="P1" s="7">
        <v>10</v>
      </c>
      <c r="Q1" s="7">
        <v>11</v>
      </c>
      <c r="R1" s="7">
        <v>12</v>
      </c>
    </row>
    <row r="2" spans="4:18" x14ac:dyDescent="0.45">
      <c r="D2" s="36" t="s">
        <v>71</v>
      </c>
      <c r="E2" s="8" t="s">
        <v>4</v>
      </c>
      <c r="F2" s="9" t="s">
        <v>25</v>
      </c>
      <c r="G2" s="9" t="s">
        <v>5</v>
      </c>
      <c r="H2" s="9" t="s">
        <v>6</v>
      </c>
      <c r="I2" s="9" t="s">
        <v>7</v>
      </c>
      <c r="J2" s="9" t="s">
        <v>8</v>
      </c>
      <c r="K2" s="9" t="s">
        <v>9</v>
      </c>
      <c r="L2" s="9" t="s">
        <v>10</v>
      </c>
      <c r="M2" s="9" t="s">
        <v>11</v>
      </c>
      <c r="N2" s="9" t="s">
        <v>12</v>
      </c>
      <c r="O2" s="9" t="s">
        <v>13</v>
      </c>
      <c r="P2" s="9" t="s">
        <v>14</v>
      </c>
      <c r="Q2" s="9" t="s">
        <v>15</v>
      </c>
      <c r="R2" s="9" t="s">
        <v>16</v>
      </c>
    </row>
    <row r="3" spans="4:18" s="10" customFormat="1" x14ac:dyDescent="0.45">
      <c r="D3" s="42">
        <v>4</v>
      </c>
      <c r="E3" s="43" t="s">
        <v>22</v>
      </c>
      <c r="F3" s="1">
        <f t="shared" ref="F3:F4" si="0">SUM(G3:R3)</f>
        <v>2138.4283767210013</v>
      </c>
      <c r="G3" s="33">
        <v>100</v>
      </c>
      <c r="H3" s="33">
        <f>G3*1.1</f>
        <v>110.00000000000001</v>
      </c>
      <c r="I3" s="33">
        <f t="shared" ref="I3:R3" si="1">H3*1.1</f>
        <v>121.00000000000003</v>
      </c>
      <c r="J3" s="33">
        <f t="shared" si="1"/>
        <v>133.10000000000005</v>
      </c>
      <c r="K3" s="33">
        <f t="shared" si="1"/>
        <v>146.41000000000008</v>
      </c>
      <c r="L3" s="33">
        <f t="shared" si="1"/>
        <v>161.0510000000001</v>
      </c>
      <c r="M3" s="33">
        <f t="shared" si="1"/>
        <v>177.15610000000012</v>
      </c>
      <c r="N3" s="33">
        <f t="shared" si="1"/>
        <v>194.87171000000015</v>
      </c>
      <c r="O3" s="33">
        <f t="shared" si="1"/>
        <v>214.3588810000002</v>
      </c>
      <c r="P3" s="33">
        <f t="shared" si="1"/>
        <v>235.79476910000022</v>
      </c>
      <c r="Q3" s="33">
        <f t="shared" si="1"/>
        <v>259.37424601000026</v>
      </c>
      <c r="R3" s="33">
        <f t="shared" si="1"/>
        <v>285.3116706110003</v>
      </c>
    </row>
    <row r="4" spans="4:18" s="10" customFormat="1" x14ac:dyDescent="0.45">
      <c r="D4" s="42">
        <v>7</v>
      </c>
      <c r="E4" s="43" t="s">
        <v>23</v>
      </c>
      <c r="F4" s="1">
        <f t="shared" si="0"/>
        <v>1069.2141883605007</v>
      </c>
      <c r="G4" s="33">
        <f>G3/2</f>
        <v>50</v>
      </c>
      <c r="H4" s="33">
        <f t="shared" ref="H4:R4" si="2">H3/2</f>
        <v>55.000000000000007</v>
      </c>
      <c r="I4" s="33">
        <f t="shared" si="2"/>
        <v>60.500000000000014</v>
      </c>
      <c r="J4" s="33">
        <f t="shared" si="2"/>
        <v>66.550000000000026</v>
      </c>
      <c r="K4" s="33">
        <f t="shared" si="2"/>
        <v>73.205000000000041</v>
      </c>
      <c r="L4" s="33">
        <f t="shared" si="2"/>
        <v>80.525500000000051</v>
      </c>
      <c r="M4" s="33">
        <f t="shared" si="2"/>
        <v>88.578050000000061</v>
      </c>
      <c r="N4" s="33">
        <f t="shared" si="2"/>
        <v>97.435855000000075</v>
      </c>
      <c r="O4" s="33">
        <f t="shared" si="2"/>
        <v>107.1794405000001</v>
      </c>
      <c r="P4" s="33">
        <f t="shared" si="2"/>
        <v>117.89738455000011</v>
      </c>
      <c r="Q4" s="33">
        <f t="shared" si="2"/>
        <v>129.68712300500013</v>
      </c>
      <c r="R4" s="33">
        <f t="shared" si="2"/>
        <v>142.65583530550015</v>
      </c>
    </row>
    <row r="5" spans="4:18" s="10" customFormat="1" x14ac:dyDescent="0.45">
      <c r="D5" s="36">
        <v>8</v>
      </c>
      <c r="E5" s="32" t="s">
        <v>17</v>
      </c>
      <c r="F5" s="2">
        <f t="shared" ref="F5:R5" si="3">F3-F4</f>
        <v>1069.2141883605007</v>
      </c>
      <c r="G5" s="2">
        <f t="shared" si="3"/>
        <v>50</v>
      </c>
      <c r="H5" s="2">
        <f t="shared" si="3"/>
        <v>55.000000000000007</v>
      </c>
      <c r="I5" s="2">
        <f t="shared" si="3"/>
        <v>60.500000000000014</v>
      </c>
      <c r="J5" s="2">
        <f t="shared" si="3"/>
        <v>66.550000000000026</v>
      </c>
      <c r="K5" s="2">
        <f t="shared" si="3"/>
        <v>73.205000000000041</v>
      </c>
      <c r="L5" s="2">
        <f t="shared" si="3"/>
        <v>80.525500000000051</v>
      </c>
      <c r="M5" s="2">
        <f t="shared" si="3"/>
        <v>88.578050000000061</v>
      </c>
      <c r="N5" s="2">
        <f t="shared" si="3"/>
        <v>97.435855000000075</v>
      </c>
      <c r="O5" s="2">
        <f t="shared" si="3"/>
        <v>107.1794405000001</v>
      </c>
      <c r="P5" s="2">
        <f t="shared" si="3"/>
        <v>117.89738455000011</v>
      </c>
      <c r="Q5" s="2">
        <f t="shared" si="3"/>
        <v>129.68712300500013</v>
      </c>
      <c r="R5" s="2">
        <f t="shared" si="3"/>
        <v>142.65583530550015</v>
      </c>
    </row>
    <row r="6" spans="4:18" s="10" customFormat="1" x14ac:dyDescent="0.45">
      <c r="D6" s="42">
        <v>12</v>
      </c>
      <c r="E6" s="43" t="s">
        <v>18</v>
      </c>
      <c r="F6" s="1">
        <f t="shared" ref="F6:F10" si="4">SUM(G6:R6)</f>
        <v>2400</v>
      </c>
      <c r="G6" s="33">
        <v>200</v>
      </c>
      <c r="H6" s="33">
        <v>200</v>
      </c>
      <c r="I6" s="33">
        <v>200</v>
      </c>
      <c r="J6" s="33">
        <v>200</v>
      </c>
      <c r="K6" s="33">
        <v>200</v>
      </c>
      <c r="L6" s="33">
        <v>200</v>
      </c>
      <c r="M6" s="33">
        <v>200</v>
      </c>
      <c r="N6" s="33">
        <v>200</v>
      </c>
      <c r="O6" s="33">
        <v>200</v>
      </c>
      <c r="P6" s="33">
        <v>200</v>
      </c>
      <c r="Q6" s="33">
        <v>200</v>
      </c>
      <c r="R6" s="33">
        <v>200</v>
      </c>
    </row>
    <row r="7" spans="4:18" s="10" customFormat="1" x14ac:dyDescent="0.45">
      <c r="D7" s="42">
        <v>16</v>
      </c>
      <c r="E7" s="43" t="s">
        <v>19</v>
      </c>
      <c r="F7" s="1">
        <f t="shared" si="4"/>
        <v>240</v>
      </c>
      <c r="G7" s="33">
        <v>20</v>
      </c>
      <c r="H7" s="33">
        <v>20</v>
      </c>
      <c r="I7" s="33">
        <v>20</v>
      </c>
      <c r="J7" s="33">
        <v>20</v>
      </c>
      <c r="K7" s="33">
        <v>20</v>
      </c>
      <c r="L7" s="33">
        <v>20</v>
      </c>
      <c r="M7" s="33">
        <v>20</v>
      </c>
      <c r="N7" s="33">
        <v>20</v>
      </c>
      <c r="O7" s="33">
        <v>20</v>
      </c>
      <c r="P7" s="33">
        <v>20</v>
      </c>
      <c r="Q7" s="33">
        <v>20</v>
      </c>
      <c r="R7" s="33">
        <v>20</v>
      </c>
    </row>
    <row r="8" spans="4:18" s="10" customFormat="1" x14ac:dyDescent="0.45">
      <c r="D8" s="36">
        <v>17</v>
      </c>
      <c r="E8" s="32" t="s">
        <v>72</v>
      </c>
      <c r="F8" s="2">
        <f t="shared" ref="F8:R8" si="5">F5-F6-F7</f>
        <v>-1570.7858116394993</v>
      </c>
      <c r="G8" s="2">
        <f t="shared" si="5"/>
        <v>-170</v>
      </c>
      <c r="H8" s="2">
        <f t="shared" si="5"/>
        <v>-165</v>
      </c>
      <c r="I8" s="2">
        <f t="shared" si="5"/>
        <v>-159.5</v>
      </c>
      <c r="J8" s="2">
        <f t="shared" si="5"/>
        <v>-153.44999999999999</v>
      </c>
      <c r="K8" s="2">
        <f t="shared" si="5"/>
        <v>-146.79499999999996</v>
      </c>
      <c r="L8" s="2">
        <f t="shared" si="5"/>
        <v>-139.47449999999995</v>
      </c>
      <c r="M8" s="2">
        <f t="shared" si="5"/>
        <v>-131.42194999999992</v>
      </c>
      <c r="N8" s="2">
        <f t="shared" si="5"/>
        <v>-122.56414499999993</v>
      </c>
      <c r="O8" s="2">
        <f t="shared" si="5"/>
        <v>-112.8205594999999</v>
      </c>
      <c r="P8" s="2">
        <f t="shared" si="5"/>
        <v>-102.10261544999989</v>
      </c>
      <c r="Q8" s="2">
        <f t="shared" si="5"/>
        <v>-90.312876994999868</v>
      </c>
      <c r="R8" s="2">
        <f t="shared" si="5"/>
        <v>-77.344164694499852</v>
      </c>
    </row>
    <row r="9" spans="4:18" s="10" customFormat="1" hidden="1" x14ac:dyDescent="0.45">
      <c r="D9" s="29">
        <v>18</v>
      </c>
      <c r="E9" s="30" t="s">
        <v>68</v>
      </c>
      <c r="F9" s="1">
        <f t="shared" si="4"/>
        <v>0</v>
      </c>
      <c r="G9" s="33"/>
      <c r="H9" s="33"/>
      <c r="I9" s="33"/>
      <c r="J9" s="33"/>
      <c r="K9" s="33"/>
      <c r="L9" s="33"/>
      <c r="M9" s="33"/>
      <c r="N9" s="33"/>
      <c r="O9" s="33"/>
      <c r="P9" s="33"/>
      <c r="Q9" s="33"/>
      <c r="R9" s="33"/>
    </row>
    <row r="10" spans="4:18" s="10" customFormat="1" hidden="1" x14ac:dyDescent="0.45">
      <c r="D10" s="29">
        <v>19</v>
      </c>
      <c r="E10" s="30" t="s">
        <v>42</v>
      </c>
      <c r="F10" s="1">
        <f t="shared" si="4"/>
        <v>0</v>
      </c>
      <c r="G10" s="33"/>
      <c r="H10" s="33"/>
      <c r="I10" s="33"/>
      <c r="J10" s="33"/>
      <c r="K10" s="33"/>
      <c r="L10" s="33"/>
      <c r="M10" s="33"/>
      <c r="N10" s="33"/>
      <c r="O10" s="33"/>
      <c r="P10" s="33"/>
      <c r="Q10" s="33"/>
      <c r="R10" s="33"/>
    </row>
    <row r="11" spans="4:18" s="10" customFormat="1" x14ac:dyDescent="0.45">
      <c r="D11" s="36">
        <v>21</v>
      </c>
      <c r="E11" s="12" t="s">
        <v>20</v>
      </c>
      <c r="F11" s="2">
        <f t="shared" ref="F11:R11" si="6">SUM(F8:F10)</f>
        <v>-1570.7858116394993</v>
      </c>
      <c r="G11" s="2">
        <f t="shared" si="6"/>
        <v>-170</v>
      </c>
      <c r="H11" s="2">
        <f t="shared" si="6"/>
        <v>-165</v>
      </c>
      <c r="I11" s="2">
        <f t="shared" si="6"/>
        <v>-159.5</v>
      </c>
      <c r="J11" s="2">
        <f t="shared" si="6"/>
        <v>-153.44999999999999</v>
      </c>
      <c r="K11" s="2">
        <f t="shared" si="6"/>
        <v>-146.79499999999996</v>
      </c>
      <c r="L11" s="2">
        <f t="shared" si="6"/>
        <v>-139.47449999999995</v>
      </c>
      <c r="M11" s="2">
        <f t="shared" si="6"/>
        <v>-131.42194999999992</v>
      </c>
      <c r="N11" s="2">
        <f t="shared" si="6"/>
        <v>-122.56414499999993</v>
      </c>
      <c r="O11" s="2">
        <f t="shared" si="6"/>
        <v>-112.8205594999999</v>
      </c>
      <c r="P11" s="2">
        <f t="shared" si="6"/>
        <v>-102.10261544999989</v>
      </c>
      <c r="Q11" s="2">
        <f t="shared" si="6"/>
        <v>-90.312876994999868</v>
      </c>
      <c r="R11" s="2">
        <f t="shared" si="6"/>
        <v>-77.344164694499852</v>
      </c>
    </row>
    <row r="12" spans="4:18" s="10" customFormat="1" x14ac:dyDescent="0.45">
      <c r="D12" s="29">
        <v>22</v>
      </c>
      <c r="E12" s="13" t="s">
        <v>21</v>
      </c>
      <c r="F12" s="11">
        <f>F11</f>
        <v>-1570.7858116394993</v>
      </c>
      <c r="G12" s="11">
        <f>G11</f>
        <v>-170</v>
      </c>
      <c r="H12" s="11">
        <f t="shared" ref="H12:R12" si="7">G12+H11</f>
        <v>-335</v>
      </c>
      <c r="I12" s="11">
        <f t="shared" si="7"/>
        <v>-494.5</v>
      </c>
      <c r="J12" s="11">
        <f t="shared" si="7"/>
        <v>-647.95000000000005</v>
      </c>
      <c r="K12" s="11">
        <f t="shared" si="7"/>
        <v>-794.745</v>
      </c>
      <c r="L12" s="11">
        <f t="shared" si="7"/>
        <v>-934.21949999999993</v>
      </c>
      <c r="M12" s="11">
        <f t="shared" si="7"/>
        <v>-1065.6414499999998</v>
      </c>
      <c r="N12" s="11">
        <f t="shared" si="7"/>
        <v>-1188.2055949999997</v>
      </c>
      <c r="O12" s="11">
        <f t="shared" si="7"/>
        <v>-1301.0261544999996</v>
      </c>
      <c r="P12" s="11">
        <f t="shared" si="7"/>
        <v>-1403.1287699499994</v>
      </c>
      <c r="Q12" s="11">
        <f t="shared" si="7"/>
        <v>-1493.4416469449993</v>
      </c>
      <c r="R12" s="11">
        <f t="shared" si="7"/>
        <v>-1570.7858116394991</v>
      </c>
    </row>
    <row r="13" spans="4:18" x14ac:dyDescent="0.45">
      <c r="D13" s="35">
        <v>23</v>
      </c>
      <c r="G13" s="5"/>
      <c r="H13" s="5"/>
      <c r="I13" s="5"/>
    </row>
    <row r="14" spans="4:18" x14ac:dyDescent="0.45">
      <c r="D14" s="35">
        <v>24</v>
      </c>
      <c r="G14" s="5"/>
      <c r="H14" s="5"/>
      <c r="I14" s="5"/>
    </row>
    <row r="15" spans="4:18" x14ac:dyDescent="0.45">
      <c r="D15" s="36">
        <v>25</v>
      </c>
      <c r="E15" s="8" t="s">
        <v>30</v>
      </c>
      <c r="F15" s="9"/>
      <c r="G15" s="9" t="s">
        <v>5</v>
      </c>
      <c r="H15" s="9" t="s">
        <v>6</v>
      </c>
      <c r="I15" s="9" t="s">
        <v>7</v>
      </c>
      <c r="J15" s="9" t="s">
        <v>8</v>
      </c>
      <c r="K15" s="9" t="s">
        <v>9</v>
      </c>
      <c r="L15" s="9" t="s">
        <v>10</v>
      </c>
      <c r="M15" s="9" t="s">
        <v>11</v>
      </c>
      <c r="N15" s="9" t="s">
        <v>12</v>
      </c>
      <c r="O15" s="9" t="s">
        <v>13</v>
      </c>
      <c r="P15" s="9" t="s">
        <v>14</v>
      </c>
      <c r="Q15" s="9" t="s">
        <v>15</v>
      </c>
      <c r="R15" s="9" t="s">
        <v>16</v>
      </c>
    </row>
    <row r="16" spans="4:18" s="10" customFormat="1" x14ac:dyDescent="0.45">
      <c r="D16" s="38">
        <v>26</v>
      </c>
      <c r="E16" s="14" t="s">
        <v>31</v>
      </c>
      <c r="F16" s="15"/>
      <c r="G16" s="16"/>
      <c r="H16" s="17">
        <f>G24</f>
        <v>330</v>
      </c>
      <c r="I16" s="17">
        <f t="shared" ref="I16:R16" si="8">H24</f>
        <v>165</v>
      </c>
      <c r="J16" s="17">
        <f t="shared" si="8"/>
        <v>5.5</v>
      </c>
      <c r="K16" s="17">
        <f t="shared" si="8"/>
        <v>352.05</v>
      </c>
      <c r="L16" s="17">
        <f t="shared" si="8"/>
        <v>205.25500000000005</v>
      </c>
      <c r="M16" s="17">
        <f t="shared" si="8"/>
        <v>65.780500000000103</v>
      </c>
      <c r="N16" s="17">
        <f t="shared" si="8"/>
        <v>234.35855000000018</v>
      </c>
      <c r="O16" s="17">
        <f t="shared" si="8"/>
        <v>111.79440500000025</v>
      </c>
      <c r="P16" s="17">
        <f t="shared" si="8"/>
        <v>298.97384550000038</v>
      </c>
      <c r="Q16" s="17">
        <f t="shared" si="8"/>
        <v>196.87123005000049</v>
      </c>
      <c r="R16" s="17">
        <f t="shared" si="8"/>
        <v>106.55835305500062</v>
      </c>
    </row>
    <row r="17" spans="4:18" s="10" customFormat="1" x14ac:dyDescent="0.45">
      <c r="D17" s="29">
        <v>27</v>
      </c>
      <c r="E17" s="13" t="s">
        <v>20</v>
      </c>
      <c r="F17" s="18" t="s">
        <v>38</v>
      </c>
      <c r="G17" s="19">
        <f t="shared" ref="G17:R17" si="9">G11+G10</f>
        <v>-170</v>
      </c>
      <c r="H17" s="19">
        <f t="shared" si="9"/>
        <v>-165</v>
      </c>
      <c r="I17" s="19">
        <f t="shared" si="9"/>
        <v>-159.5</v>
      </c>
      <c r="J17" s="19">
        <f t="shared" si="9"/>
        <v>-153.44999999999999</v>
      </c>
      <c r="K17" s="19">
        <f t="shared" si="9"/>
        <v>-146.79499999999996</v>
      </c>
      <c r="L17" s="19">
        <f t="shared" si="9"/>
        <v>-139.47449999999995</v>
      </c>
      <c r="M17" s="19">
        <f t="shared" si="9"/>
        <v>-131.42194999999992</v>
      </c>
      <c r="N17" s="19">
        <f t="shared" si="9"/>
        <v>-122.56414499999993</v>
      </c>
      <c r="O17" s="19">
        <f t="shared" si="9"/>
        <v>-112.8205594999999</v>
      </c>
      <c r="P17" s="19">
        <f t="shared" si="9"/>
        <v>-102.10261544999989</v>
      </c>
      <c r="Q17" s="19">
        <f t="shared" si="9"/>
        <v>-90.312876994999868</v>
      </c>
      <c r="R17" s="19">
        <f t="shared" si="9"/>
        <v>-77.344164694499852</v>
      </c>
    </row>
    <row r="18" spans="4:18" s="10" customFormat="1" x14ac:dyDescent="0.45">
      <c r="D18" s="29">
        <v>28</v>
      </c>
      <c r="E18" s="13" t="s">
        <v>41</v>
      </c>
      <c r="F18" s="18" t="s">
        <v>40</v>
      </c>
      <c r="G18" s="33">
        <v>-2500</v>
      </c>
      <c r="H18" s="33"/>
      <c r="I18" s="33"/>
      <c r="J18" s="33"/>
      <c r="K18" s="33"/>
      <c r="L18" s="33"/>
      <c r="M18" s="33"/>
      <c r="N18" s="33"/>
      <c r="O18" s="33"/>
      <c r="P18" s="33"/>
      <c r="Q18" s="33"/>
      <c r="R18" s="33"/>
    </row>
    <row r="19" spans="4:18" s="10" customFormat="1" hidden="1" x14ac:dyDescent="0.45">
      <c r="D19" s="29">
        <v>29</v>
      </c>
      <c r="E19" s="13" t="s">
        <v>43</v>
      </c>
      <c r="F19" s="18" t="s">
        <v>39</v>
      </c>
      <c r="G19" s="34"/>
      <c r="H19" s="34"/>
      <c r="I19" s="34"/>
      <c r="J19" s="34"/>
      <c r="K19" s="34"/>
      <c r="L19" s="34"/>
      <c r="M19" s="34"/>
      <c r="N19" s="34"/>
      <c r="O19" s="34"/>
      <c r="P19" s="34"/>
      <c r="Q19" s="34"/>
      <c r="R19" s="34"/>
    </row>
    <row r="20" spans="4:18" s="10" customFormat="1" x14ac:dyDescent="0.45">
      <c r="D20" s="29">
        <v>30</v>
      </c>
      <c r="E20" s="13" t="s">
        <v>34</v>
      </c>
      <c r="F20" s="18" t="s">
        <v>39</v>
      </c>
      <c r="G20" s="33"/>
      <c r="H20" s="33"/>
      <c r="I20" s="33"/>
      <c r="J20" s="33"/>
      <c r="K20" s="33"/>
      <c r="L20" s="33"/>
      <c r="M20" s="33">
        <v>300</v>
      </c>
      <c r="N20" s="33"/>
      <c r="O20" s="33">
        <v>300</v>
      </c>
      <c r="P20" s="33"/>
      <c r="Q20" s="33"/>
      <c r="R20" s="33"/>
    </row>
    <row r="21" spans="4:18" s="10" customFormat="1" hidden="1" x14ac:dyDescent="0.45">
      <c r="D21" s="29">
        <v>31</v>
      </c>
      <c r="E21" s="13" t="s">
        <v>35</v>
      </c>
      <c r="F21" s="18" t="s">
        <v>40</v>
      </c>
      <c r="G21" s="33"/>
      <c r="H21" s="33"/>
      <c r="I21" s="33"/>
      <c r="J21" s="33"/>
      <c r="K21" s="33"/>
      <c r="L21" s="33"/>
      <c r="M21" s="33"/>
      <c r="N21" s="33"/>
      <c r="O21" s="33"/>
      <c r="P21" s="33"/>
      <c r="Q21" s="33"/>
      <c r="R21" s="33"/>
    </row>
    <row r="22" spans="4:18" s="10" customFormat="1" x14ac:dyDescent="0.45">
      <c r="D22" s="29">
        <v>32</v>
      </c>
      <c r="E22" s="13" t="s">
        <v>36</v>
      </c>
      <c r="F22" s="18" t="s">
        <v>39</v>
      </c>
      <c r="G22" s="33">
        <v>3000</v>
      </c>
      <c r="H22" s="33"/>
      <c r="I22" s="33"/>
      <c r="J22" s="33">
        <v>500</v>
      </c>
      <c r="K22" s="33"/>
      <c r="L22" s="33"/>
      <c r="M22" s="33"/>
      <c r="N22" s="33"/>
      <c r="O22" s="33"/>
      <c r="P22" s="33"/>
      <c r="Q22" s="33"/>
      <c r="R22" s="33"/>
    </row>
    <row r="23" spans="4:18" s="10" customFormat="1" x14ac:dyDescent="0.45">
      <c r="D23" s="29">
        <v>33</v>
      </c>
      <c r="E23" s="13" t="s">
        <v>37</v>
      </c>
      <c r="F23" s="18" t="s">
        <v>40</v>
      </c>
      <c r="G23" s="33"/>
      <c r="H23" s="33"/>
      <c r="I23" s="33"/>
      <c r="J23" s="33"/>
      <c r="K23" s="33"/>
      <c r="L23" s="33"/>
      <c r="M23" s="33"/>
      <c r="N23" s="33"/>
      <c r="O23" s="33"/>
      <c r="P23" s="33"/>
      <c r="Q23" s="33"/>
      <c r="R23" s="33"/>
    </row>
    <row r="24" spans="4:18" s="20" customFormat="1" x14ac:dyDescent="0.45">
      <c r="D24" s="38">
        <v>34</v>
      </c>
      <c r="E24" s="14" t="s">
        <v>32</v>
      </c>
      <c r="F24" s="15"/>
      <c r="G24" s="1">
        <f>SUM(G16:G23)</f>
        <v>330</v>
      </c>
      <c r="H24" s="1">
        <f t="shared" ref="H24:R24" si="10">SUM(H16:H23)</f>
        <v>165</v>
      </c>
      <c r="I24" s="1">
        <f t="shared" si="10"/>
        <v>5.5</v>
      </c>
      <c r="J24" s="1">
        <f t="shared" si="10"/>
        <v>352.05</v>
      </c>
      <c r="K24" s="1">
        <f t="shared" si="10"/>
        <v>205.25500000000005</v>
      </c>
      <c r="L24" s="1">
        <f t="shared" si="10"/>
        <v>65.780500000000103</v>
      </c>
      <c r="M24" s="1">
        <f t="shared" si="10"/>
        <v>234.35855000000018</v>
      </c>
      <c r="N24" s="1">
        <f t="shared" si="10"/>
        <v>111.79440500000025</v>
      </c>
      <c r="O24" s="1">
        <f t="shared" si="10"/>
        <v>298.97384550000038</v>
      </c>
      <c r="P24" s="1">
        <f t="shared" si="10"/>
        <v>196.87123005000049</v>
      </c>
      <c r="Q24" s="1">
        <f t="shared" si="10"/>
        <v>106.55835305500062</v>
      </c>
      <c r="R24" s="1">
        <f t="shared" si="10"/>
        <v>29.214188360500771</v>
      </c>
    </row>
    <row r="25" spans="4:18" x14ac:dyDescent="0.45">
      <c r="D25" s="35">
        <v>35</v>
      </c>
    </row>
    <row r="26" spans="4:18" x14ac:dyDescent="0.45">
      <c r="D26" s="35">
        <v>36</v>
      </c>
    </row>
    <row r="27" spans="4:18" x14ac:dyDescent="0.45">
      <c r="D27" s="36">
        <v>37</v>
      </c>
      <c r="E27" s="8" t="s">
        <v>33</v>
      </c>
      <c r="F27" s="9"/>
      <c r="G27" s="9" t="s">
        <v>5</v>
      </c>
      <c r="H27" s="9" t="s">
        <v>6</v>
      </c>
      <c r="I27" s="9" t="s">
        <v>7</v>
      </c>
      <c r="J27" s="9" t="s">
        <v>8</v>
      </c>
      <c r="K27" s="9" t="s">
        <v>9</v>
      </c>
      <c r="L27" s="9" t="s">
        <v>10</v>
      </c>
      <c r="M27" s="9" t="s">
        <v>11</v>
      </c>
      <c r="N27" s="9" t="s">
        <v>12</v>
      </c>
      <c r="O27" s="9" t="s">
        <v>13</v>
      </c>
      <c r="P27" s="9" t="s">
        <v>14</v>
      </c>
      <c r="Q27" s="9" t="s">
        <v>15</v>
      </c>
      <c r="R27" s="9" t="s">
        <v>16</v>
      </c>
    </row>
    <row r="28" spans="4:18" x14ac:dyDescent="0.45">
      <c r="D28" s="38">
        <v>38</v>
      </c>
      <c r="E28" s="6" t="s">
        <v>44</v>
      </c>
      <c r="F28" s="21"/>
      <c r="G28" s="21"/>
      <c r="H28" s="21"/>
      <c r="I28" s="21"/>
      <c r="J28" s="21"/>
      <c r="K28" s="21"/>
      <c r="L28" s="21"/>
      <c r="M28" s="21"/>
      <c r="N28" s="21"/>
      <c r="O28" s="21"/>
      <c r="P28" s="21"/>
      <c r="Q28" s="21"/>
      <c r="R28" s="21"/>
    </row>
    <row r="29" spans="4:18" x14ac:dyDescent="0.45">
      <c r="D29" s="29">
        <v>39</v>
      </c>
      <c r="E29" s="22" t="s">
        <v>45</v>
      </c>
      <c r="F29" s="21"/>
      <c r="G29" s="11">
        <f>G24</f>
        <v>330</v>
      </c>
      <c r="H29" s="11">
        <f t="shared" ref="H29:R29" si="11">H24</f>
        <v>165</v>
      </c>
      <c r="I29" s="11">
        <f t="shared" si="11"/>
        <v>5.5</v>
      </c>
      <c r="J29" s="11">
        <f t="shared" si="11"/>
        <v>352.05</v>
      </c>
      <c r="K29" s="11">
        <f t="shared" si="11"/>
        <v>205.25500000000005</v>
      </c>
      <c r="L29" s="11">
        <f t="shared" si="11"/>
        <v>65.780500000000103</v>
      </c>
      <c r="M29" s="11">
        <f t="shared" si="11"/>
        <v>234.35855000000018</v>
      </c>
      <c r="N29" s="11">
        <f t="shared" si="11"/>
        <v>111.79440500000025</v>
      </c>
      <c r="O29" s="11">
        <f t="shared" si="11"/>
        <v>298.97384550000038</v>
      </c>
      <c r="P29" s="11">
        <f t="shared" si="11"/>
        <v>196.87123005000049</v>
      </c>
      <c r="Q29" s="11">
        <f t="shared" si="11"/>
        <v>106.55835305500062</v>
      </c>
      <c r="R29" s="11">
        <f t="shared" si="11"/>
        <v>29.214188360500771</v>
      </c>
    </row>
    <row r="30" spans="4:18" hidden="1" x14ac:dyDescent="0.45">
      <c r="D30" s="29">
        <v>40</v>
      </c>
      <c r="E30" s="22" t="s">
        <v>47</v>
      </c>
      <c r="F30" s="21"/>
      <c r="G30" s="11">
        <f t="shared" ref="G30:R30" si="12">-G18</f>
        <v>2500</v>
      </c>
      <c r="H30" s="11">
        <f t="shared" si="12"/>
        <v>0</v>
      </c>
      <c r="I30" s="11">
        <f t="shared" si="12"/>
        <v>0</v>
      </c>
      <c r="J30" s="11">
        <f t="shared" si="12"/>
        <v>0</v>
      </c>
      <c r="K30" s="11">
        <f t="shared" si="12"/>
        <v>0</v>
      </c>
      <c r="L30" s="11">
        <f t="shared" si="12"/>
        <v>0</v>
      </c>
      <c r="M30" s="11">
        <f t="shared" si="12"/>
        <v>0</v>
      </c>
      <c r="N30" s="11">
        <f t="shared" si="12"/>
        <v>0</v>
      </c>
      <c r="O30" s="11">
        <f t="shared" si="12"/>
        <v>0</v>
      </c>
      <c r="P30" s="11">
        <f t="shared" si="12"/>
        <v>0</v>
      </c>
      <c r="Q30" s="11">
        <f t="shared" si="12"/>
        <v>0</v>
      </c>
      <c r="R30" s="11">
        <f t="shared" si="12"/>
        <v>0</v>
      </c>
    </row>
    <row r="31" spans="4:18" hidden="1" x14ac:dyDescent="0.45">
      <c r="D31" s="29">
        <v>41</v>
      </c>
      <c r="E31" s="22" t="s">
        <v>49</v>
      </c>
      <c r="F31" s="21"/>
      <c r="G31" s="11">
        <f>G30</f>
        <v>2500</v>
      </c>
      <c r="H31" s="11">
        <f>G31+H30</f>
        <v>2500</v>
      </c>
      <c r="I31" s="11">
        <f t="shared" ref="I31:R31" si="13">H31+I30</f>
        <v>2500</v>
      </c>
      <c r="J31" s="11">
        <f t="shared" si="13"/>
        <v>2500</v>
      </c>
      <c r="K31" s="11">
        <f t="shared" si="13"/>
        <v>2500</v>
      </c>
      <c r="L31" s="11">
        <f t="shared" si="13"/>
        <v>2500</v>
      </c>
      <c r="M31" s="11">
        <f t="shared" si="13"/>
        <v>2500</v>
      </c>
      <c r="N31" s="11">
        <f t="shared" si="13"/>
        <v>2500</v>
      </c>
      <c r="O31" s="11">
        <f t="shared" si="13"/>
        <v>2500</v>
      </c>
      <c r="P31" s="11">
        <f t="shared" si="13"/>
        <v>2500</v>
      </c>
      <c r="Q31" s="11">
        <f t="shared" si="13"/>
        <v>2500</v>
      </c>
      <c r="R31" s="11">
        <f t="shared" si="13"/>
        <v>2500</v>
      </c>
    </row>
    <row r="32" spans="4:18" hidden="1" x14ac:dyDescent="0.45">
      <c r="D32" s="29">
        <v>42</v>
      </c>
      <c r="E32" s="22" t="s">
        <v>50</v>
      </c>
      <c r="F32" s="21"/>
      <c r="G32" s="11">
        <f t="shared" ref="G32:R32" si="14">-G10</f>
        <v>0</v>
      </c>
      <c r="H32" s="11">
        <f t="shared" si="14"/>
        <v>0</v>
      </c>
      <c r="I32" s="11">
        <f t="shared" si="14"/>
        <v>0</v>
      </c>
      <c r="J32" s="11">
        <f t="shared" si="14"/>
        <v>0</v>
      </c>
      <c r="K32" s="11">
        <f t="shared" si="14"/>
        <v>0</v>
      </c>
      <c r="L32" s="11">
        <f t="shared" si="14"/>
        <v>0</v>
      </c>
      <c r="M32" s="11">
        <f t="shared" si="14"/>
        <v>0</v>
      </c>
      <c r="N32" s="11">
        <f t="shared" si="14"/>
        <v>0</v>
      </c>
      <c r="O32" s="11">
        <f t="shared" si="14"/>
        <v>0</v>
      </c>
      <c r="P32" s="11">
        <f t="shared" si="14"/>
        <v>0</v>
      </c>
      <c r="Q32" s="11">
        <f t="shared" si="14"/>
        <v>0</v>
      </c>
      <c r="R32" s="11">
        <f t="shared" si="14"/>
        <v>0</v>
      </c>
    </row>
    <row r="33" spans="4:18" hidden="1" x14ac:dyDescent="0.45">
      <c r="D33" s="29">
        <v>43</v>
      </c>
      <c r="E33" s="22" t="s">
        <v>49</v>
      </c>
      <c r="F33" s="21"/>
      <c r="G33" s="11">
        <f>G32</f>
        <v>0</v>
      </c>
      <c r="H33" s="11">
        <f>G33+H32</f>
        <v>0</v>
      </c>
      <c r="I33" s="11">
        <f t="shared" ref="I33:R33" si="15">H33+I32</f>
        <v>0</v>
      </c>
      <c r="J33" s="11">
        <f t="shared" si="15"/>
        <v>0</v>
      </c>
      <c r="K33" s="11">
        <f t="shared" si="15"/>
        <v>0</v>
      </c>
      <c r="L33" s="11">
        <f t="shared" si="15"/>
        <v>0</v>
      </c>
      <c r="M33" s="11">
        <f t="shared" si="15"/>
        <v>0</v>
      </c>
      <c r="N33" s="11">
        <f t="shared" si="15"/>
        <v>0</v>
      </c>
      <c r="O33" s="11">
        <f t="shared" si="15"/>
        <v>0</v>
      </c>
      <c r="P33" s="11">
        <f t="shared" si="15"/>
        <v>0</v>
      </c>
      <c r="Q33" s="11">
        <f t="shared" si="15"/>
        <v>0</v>
      </c>
      <c r="R33" s="11">
        <f t="shared" si="15"/>
        <v>0</v>
      </c>
    </row>
    <row r="34" spans="4:18" x14ac:dyDescent="0.45">
      <c r="D34" s="29">
        <v>44</v>
      </c>
      <c r="E34" s="22" t="s">
        <v>48</v>
      </c>
      <c r="F34" s="21"/>
      <c r="G34" s="11">
        <f>G31+G33</f>
        <v>2500</v>
      </c>
      <c r="H34" s="11">
        <f t="shared" ref="H34:R34" si="16">H31+H33</f>
        <v>2500</v>
      </c>
      <c r="I34" s="11">
        <f t="shared" si="16"/>
        <v>2500</v>
      </c>
      <c r="J34" s="11">
        <f t="shared" si="16"/>
        <v>2500</v>
      </c>
      <c r="K34" s="11">
        <f t="shared" si="16"/>
        <v>2500</v>
      </c>
      <c r="L34" s="11">
        <f t="shared" si="16"/>
        <v>2500</v>
      </c>
      <c r="M34" s="11">
        <f t="shared" si="16"/>
        <v>2500</v>
      </c>
      <c r="N34" s="11">
        <f t="shared" si="16"/>
        <v>2500</v>
      </c>
      <c r="O34" s="11">
        <f t="shared" si="16"/>
        <v>2500</v>
      </c>
      <c r="P34" s="11">
        <f t="shared" si="16"/>
        <v>2500</v>
      </c>
      <c r="Q34" s="11">
        <f t="shared" si="16"/>
        <v>2500</v>
      </c>
      <c r="R34" s="11">
        <f t="shared" si="16"/>
        <v>2500</v>
      </c>
    </row>
    <row r="35" spans="4:18" x14ac:dyDescent="0.45">
      <c r="D35" s="37">
        <v>45</v>
      </c>
      <c r="E35" s="23" t="s">
        <v>46</v>
      </c>
      <c r="F35" s="24"/>
      <c r="G35" s="1">
        <f t="shared" ref="G35:R35" si="17">G34+G29</f>
        <v>2830</v>
      </c>
      <c r="H35" s="1">
        <f t="shared" si="17"/>
        <v>2665</v>
      </c>
      <c r="I35" s="1">
        <f t="shared" si="17"/>
        <v>2505.5</v>
      </c>
      <c r="J35" s="1">
        <f t="shared" si="17"/>
        <v>2852.05</v>
      </c>
      <c r="K35" s="1">
        <f t="shared" si="17"/>
        <v>2705.2550000000001</v>
      </c>
      <c r="L35" s="1">
        <f t="shared" si="17"/>
        <v>2565.7805000000003</v>
      </c>
      <c r="M35" s="1">
        <f t="shared" si="17"/>
        <v>2734.3585500000004</v>
      </c>
      <c r="N35" s="1">
        <f t="shared" si="17"/>
        <v>2611.7944050000001</v>
      </c>
      <c r="O35" s="1">
        <f t="shared" si="17"/>
        <v>2798.9738455000006</v>
      </c>
      <c r="P35" s="1">
        <f t="shared" si="17"/>
        <v>2696.8712300500006</v>
      </c>
      <c r="Q35" s="1">
        <f t="shared" si="17"/>
        <v>2606.5583530550007</v>
      </c>
      <c r="R35" s="1">
        <f t="shared" si="17"/>
        <v>2529.2141883605009</v>
      </c>
    </row>
    <row r="36" spans="4:18" x14ac:dyDescent="0.45">
      <c r="D36" s="38">
        <v>46</v>
      </c>
      <c r="E36" s="6" t="s">
        <v>51</v>
      </c>
      <c r="F36" s="21"/>
      <c r="G36" s="21"/>
      <c r="H36" s="21"/>
      <c r="I36" s="21"/>
      <c r="J36" s="21"/>
      <c r="K36" s="21"/>
      <c r="L36" s="21"/>
      <c r="M36" s="21"/>
      <c r="N36" s="21"/>
      <c r="O36" s="21"/>
      <c r="P36" s="21"/>
      <c r="Q36" s="21"/>
      <c r="R36" s="21"/>
    </row>
    <row r="37" spans="4:18" hidden="1" x14ac:dyDescent="0.45">
      <c r="D37" s="29">
        <v>47</v>
      </c>
      <c r="E37" s="22" t="s">
        <v>0</v>
      </c>
      <c r="F37" s="21"/>
      <c r="G37" s="11">
        <f t="shared" ref="G37:R37" si="18">G20</f>
        <v>0</v>
      </c>
      <c r="H37" s="11">
        <f t="shared" si="18"/>
        <v>0</v>
      </c>
      <c r="I37" s="11">
        <f t="shared" si="18"/>
        <v>0</v>
      </c>
      <c r="J37" s="11">
        <f t="shared" si="18"/>
        <v>0</v>
      </c>
      <c r="K37" s="11">
        <f t="shared" si="18"/>
        <v>0</v>
      </c>
      <c r="L37" s="11">
        <f t="shared" si="18"/>
        <v>0</v>
      </c>
      <c r="M37" s="11">
        <f t="shared" si="18"/>
        <v>300</v>
      </c>
      <c r="N37" s="11">
        <f t="shared" si="18"/>
        <v>0</v>
      </c>
      <c r="O37" s="11">
        <f t="shared" si="18"/>
        <v>300</v>
      </c>
      <c r="P37" s="11">
        <f t="shared" si="18"/>
        <v>0</v>
      </c>
      <c r="Q37" s="11">
        <f t="shared" si="18"/>
        <v>0</v>
      </c>
      <c r="R37" s="11">
        <f t="shared" si="18"/>
        <v>0</v>
      </c>
    </row>
    <row r="38" spans="4:18" hidden="1" x14ac:dyDescent="0.45">
      <c r="D38" s="29">
        <v>48</v>
      </c>
      <c r="E38" s="22" t="s">
        <v>49</v>
      </c>
      <c r="F38" s="21"/>
      <c r="G38" s="11">
        <f>G37</f>
        <v>0</v>
      </c>
      <c r="H38" s="11">
        <f>G38+H37</f>
        <v>0</v>
      </c>
      <c r="I38" s="11">
        <f t="shared" ref="I38:R38" si="19">H38+I37</f>
        <v>0</v>
      </c>
      <c r="J38" s="11">
        <f t="shared" si="19"/>
        <v>0</v>
      </c>
      <c r="K38" s="11">
        <f t="shared" si="19"/>
        <v>0</v>
      </c>
      <c r="L38" s="11">
        <f t="shared" si="19"/>
        <v>0</v>
      </c>
      <c r="M38" s="11">
        <f t="shared" si="19"/>
        <v>300</v>
      </c>
      <c r="N38" s="11">
        <f t="shared" si="19"/>
        <v>300</v>
      </c>
      <c r="O38" s="11">
        <f t="shared" si="19"/>
        <v>600</v>
      </c>
      <c r="P38" s="11">
        <f t="shared" si="19"/>
        <v>600</v>
      </c>
      <c r="Q38" s="11">
        <f t="shared" si="19"/>
        <v>600</v>
      </c>
      <c r="R38" s="11">
        <f t="shared" si="19"/>
        <v>600</v>
      </c>
    </row>
    <row r="39" spans="4:18" hidden="1" x14ac:dyDescent="0.45">
      <c r="D39" s="29">
        <v>49</v>
      </c>
      <c r="E39" s="22" t="s">
        <v>1</v>
      </c>
      <c r="F39" s="21"/>
      <c r="G39" s="11">
        <f t="shared" ref="G39:R39" si="20">G21</f>
        <v>0</v>
      </c>
      <c r="H39" s="11">
        <f t="shared" si="20"/>
        <v>0</v>
      </c>
      <c r="I39" s="11">
        <f t="shared" si="20"/>
        <v>0</v>
      </c>
      <c r="J39" s="11">
        <f t="shared" si="20"/>
        <v>0</v>
      </c>
      <c r="K39" s="11">
        <f t="shared" si="20"/>
        <v>0</v>
      </c>
      <c r="L39" s="11">
        <f t="shared" si="20"/>
        <v>0</v>
      </c>
      <c r="M39" s="11">
        <f t="shared" si="20"/>
        <v>0</v>
      </c>
      <c r="N39" s="11">
        <f t="shared" si="20"/>
        <v>0</v>
      </c>
      <c r="O39" s="11">
        <f t="shared" si="20"/>
        <v>0</v>
      </c>
      <c r="P39" s="11">
        <f t="shared" si="20"/>
        <v>0</v>
      </c>
      <c r="Q39" s="11">
        <f t="shared" si="20"/>
        <v>0</v>
      </c>
      <c r="R39" s="11">
        <f t="shared" si="20"/>
        <v>0</v>
      </c>
    </row>
    <row r="40" spans="4:18" hidden="1" x14ac:dyDescent="0.45">
      <c r="D40" s="29">
        <v>50</v>
      </c>
      <c r="E40" s="22" t="s">
        <v>49</v>
      </c>
      <c r="F40" s="21"/>
      <c r="G40" s="11">
        <f>G39</f>
        <v>0</v>
      </c>
      <c r="H40" s="11">
        <f>G40+H39</f>
        <v>0</v>
      </c>
      <c r="I40" s="11">
        <f t="shared" ref="I40:R40" si="21">H40+I39</f>
        <v>0</v>
      </c>
      <c r="J40" s="11">
        <f t="shared" si="21"/>
        <v>0</v>
      </c>
      <c r="K40" s="11">
        <f t="shared" si="21"/>
        <v>0</v>
      </c>
      <c r="L40" s="11">
        <f t="shared" si="21"/>
        <v>0</v>
      </c>
      <c r="M40" s="11">
        <f t="shared" si="21"/>
        <v>0</v>
      </c>
      <c r="N40" s="11">
        <f t="shared" si="21"/>
        <v>0</v>
      </c>
      <c r="O40" s="11">
        <f t="shared" si="21"/>
        <v>0</v>
      </c>
      <c r="P40" s="11">
        <f t="shared" si="21"/>
        <v>0</v>
      </c>
      <c r="Q40" s="11">
        <f t="shared" si="21"/>
        <v>0</v>
      </c>
      <c r="R40" s="11">
        <f t="shared" si="21"/>
        <v>0</v>
      </c>
    </row>
    <row r="41" spans="4:18" x14ac:dyDescent="0.45">
      <c r="D41" s="29">
        <v>51</v>
      </c>
      <c r="E41" s="22" t="s">
        <v>52</v>
      </c>
      <c r="F41" s="21"/>
      <c r="G41" s="11">
        <f>G38+G40</f>
        <v>0</v>
      </c>
      <c r="H41" s="11">
        <f t="shared" ref="H41:R41" si="22">H38+H40</f>
        <v>0</v>
      </c>
      <c r="I41" s="11">
        <f t="shared" si="22"/>
        <v>0</v>
      </c>
      <c r="J41" s="11">
        <f t="shared" si="22"/>
        <v>0</v>
      </c>
      <c r="K41" s="11">
        <f t="shared" si="22"/>
        <v>0</v>
      </c>
      <c r="L41" s="11">
        <f t="shared" si="22"/>
        <v>0</v>
      </c>
      <c r="M41" s="11">
        <f t="shared" si="22"/>
        <v>300</v>
      </c>
      <c r="N41" s="11">
        <f t="shared" si="22"/>
        <v>300</v>
      </c>
      <c r="O41" s="11">
        <f t="shared" si="22"/>
        <v>600</v>
      </c>
      <c r="P41" s="11">
        <f t="shared" si="22"/>
        <v>600</v>
      </c>
      <c r="Q41" s="11">
        <f t="shared" si="22"/>
        <v>600</v>
      </c>
      <c r="R41" s="11">
        <f t="shared" si="22"/>
        <v>600</v>
      </c>
    </row>
    <row r="42" spans="4:18" x14ac:dyDescent="0.45">
      <c r="D42" s="38">
        <v>52</v>
      </c>
      <c r="E42" s="6" t="s">
        <v>53</v>
      </c>
      <c r="F42" s="21"/>
      <c r="G42" s="1">
        <f>G41</f>
        <v>0</v>
      </c>
      <c r="H42" s="1">
        <f t="shared" ref="H42:R42" si="23">H41</f>
        <v>0</v>
      </c>
      <c r="I42" s="1">
        <f t="shared" si="23"/>
        <v>0</v>
      </c>
      <c r="J42" s="1">
        <f t="shared" si="23"/>
        <v>0</v>
      </c>
      <c r="K42" s="1">
        <f t="shared" si="23"/>
        <v>0</v>
      </c>
      <c r="L42" s="1">
        <f t="shared" si="23"/>
        <v>0</v>
      </c>
      <c r="M42" s="1">
        <f t="shared" si="23"/>
        <v>300</v>
      </c>
      <c r="N42" s="1">
        <f t="shared" si="23"/>
        <v>300</v>
      </c>
      <c r="O42" s="1">
        <f t="shared" si="23"/>
        <v>600</v>
      </c>
      <c r="P42" s="1">
        <f t="shared" si="23"/>
        <v>600</v>
      </c>
      <c r="Q42" s="1">
        <f t="shared" si="23"/>
        <v>600</v>
      </c>
      <c r="R42" s="1">
        <f t="shared" si="23"/>
        <v>600</v>
      </c>
    </row>
    <row r="43" spans="4:18" x14ac:dyDescent="0.45">
      <c r="D43" s="29">
        <v>53</v>
      </c>
      <c r="E43" s="22" t="s">
        <v>21</v>
      </c>
      <c r="F43" s="21"/>
      <c r="G43" s="11">
        <f t="shared" ref="G43:R43" si="24">G12</f>
        <v>-170</v>
      </c>
      <c r="H43" s="11">
        <f t="shared" si="24"/>
        <v>-335</v>
      </c>
      <c r="I43" s="11">
        <f t="shared" si="24"/>
        <v>-494.5</v>
      </c>
      <c r="J43" s="11">
        <f t="shared" si="24"/>
        <v>-647.95000000000005</v>
      </c>
      <c r="K43" s="11">
        <f t="shared" si="24"/>
        <v>-794.745</v>
      </c>
      <c r="L43" s="11">
        <f t="shared" si="24"/>
        <v>-934.21949999999993</v>
      </c>
      <c r="M43" s="11">
        <f t="shared" si="24"/>
        <v>-1065.6414499999998</v>
      </c>
      <c r="N43" s="11">
        <f t="shared" si="24"/>
        <v>-1188.2055949999997</v>
      </c>
      <c r="O43" s="11">
        <f t="shared" si="24"/>
        <v>-1301.0261544999996</v>
      </c>
      <c r="P43" s="11">
        <f t="shared" si="24"/>
        <v>-1403.1287699499994</v>
      </c>
      <c r="Q43" s="11">
        <f t="shared" si="24"/>
        <v>-1493.4416469449993</v>
      </c>
      <c r="R43" s="11">
        <f t="shared" si="24"/>
        <v>-1570.7858116394991</v>
      </c>
    </row>
    <row r="44" spans="4:18" x14ac:dyDescent="0.45">
      <c r="D44" s="29">
        <v>54</v>
      </c>
      <c r="E44" s="22" t="s">
        <v>54</v>
      </c>
      <c r="F44" s="21"/>
      <c r="G44" s="11">
        <f t="shared" ref="G44:R44" si="25">G22</f>
        <v>3000</v>
      </c>
      <c r="H44" s="11">
        <f t="shared" si="25"/>
        <v>0</v>
      </c>
      <c r="I44" s="11">
        <f t="shared" si="25"/>
        <v>0</v>
      </c>
      <c r="J44" s="11">
        <f t="shared" si="25"/>
        <v>500</v>
      </c>
      <c r="K44" s="11">
        <f t="shared" si="25"/>
        <v>0</v>
      </c>
      <c r="L44" s="11">
        <f t="shared" si="25"/>
        <v>0</v>
      </c>
      <c r="M44" s="11">
        <f t="shared" si="25"/>
        <v>0</v>
      </c>
      <c r="N44" s="11">
        <f t="shared" si="25"/>
        <v>0</v>
      </c>
      <c r="O44" s="11">
        <f t="shared" si="25"/>
        <v>0</v>
      </c>
      <c r="P44" s="11">
        <f t="shared" si="25"/>
        <v>0</v>
      </c>
      <c r="Q44" s="11">
        <f t="shared" si="25"/>
        <v>0</v>
      </c>
      <c r="R44" s="11">
        <f t="shared" si="25"/>
        <v>0</v>
      </c>
    </row>
    <row r="45" spans="4:18" x14ac:dyDescent="0.45">
      <c r="D45" s="29">
        <v>55</v>
      </c>
      <c r="E45" s="22" t="s">
        <v>56</v>
      </c>
      <c r="F45" s="21"/>
      <c r="G45" s="11">
        <f>G44</f>
        <v>3000</v>
      </c>
      <c r="H45" s="11">
        <f>G45+H44</f>
        <v>3000</v>
      </c>
      <c r="I45" s="11">
        <f t="shared" ref="I45:R45" si="26">H45+I44</f>
        <v>3000</v>
      </c>
      <c r="J45" s="11">
        <f t="shared" si="26"/>
        <v>3500</v>
      </c>
      <c r="K45" s="11">
        <f t="shared" si="26"/>
        <v>3500</v>
      </c>
      <c r="L45" s="11">
        <f t="shared" si="26"/>
        <v>3500</v>
      </c>
      <c r="M45" s="11">
        <f t="shared" si="26"/>
        <v>3500</v>
      </c>
      <c r="N45" s="11">
        <f t="shared" si="26"/>
        <v>3500</v>
      </c>
      <c r="O45" s="11">
        <f t="shared" si="26"/>
        <v>3500</v>
      </c>
      <c r="P45" s="11">
        <f t="shared" si="26"/>
        <v>3500</v>
      </c>
      <c r="Q45" s="11">
        <f t="shared" si="26"/>
        <v>3500</v>
      </c>
      <c r="R45" s="11">
        <f t="shared" si="26"/>
        <v>3500</v>
      </c>
    </row>
    <row r="46" spans="4:18" x14ac:dyDescent="0.45">
      <c r="D46" s="38">
        <v>56</v>
      </c>
      <c r="E46" s="6" t="s">
        <v>55</v>
      </c>
      <c r="F46" s="21"/>
      <c r="G46" s="1">
        <f>G45+G43</f>
        <v>2830</v>
      </c>
      <c r="H46" s="1">
        <f t="shared" ref="H46:R46" si="27">H45+H43</f>
        <v>2665</v>
      </c>
      <c r="I46" s="1">
        <f t="shared" si="27"/>
        <v>2505.5</v>
      </c>
      <c r="J46" s="1">
        <f t="shared" si="27"/>
        <v>2852.05</v>
      </c>
      <c r="K46" s="1">
        <f t="shared" si="27"/>
        <v>2705.2550000000001</v>
      </c>
      <c r="L46" s="1">
        <f t="shared" si="27"/>
        <v>2565.7804999999998</v>
      </c>
      <c r="M46" s="1">
        <f t="shared" si="27"/>
        <v>2434.3585499999999</v>
      </c>
      <c r="N46" s="1">
        <f t="shared" si="27"/>
        <v>2311.7944050000006</v>
      </c>
      <c r="O46" s="1">
        <f t="shared" si="27"/>
        <v>2198.9738455000006</v>
      </c>
      <c r="P46" s="1">
        <f t="shared" si="27"/>
        <v>2096.8712300500006</v>
      </c>
      <c r="Q46" s="1">
        <f t="shared" si="27"/>
        <v>2006.5583530550007</v>
      </c>
      <c r="R46" s="1">
        <f t="shared" si="27"/>
        <v>1929.2141883605009</v>
      </c>
    </row>
    <row r="47" spans="4:18" x14ac:dyDescent="0.45">
      <c r="D47" s="38">
        <v>57</v>
      </c>
      <c r="E47" s="6" t="s">
        <v>57</v>
      </c>
      <c r="F47" s="21"/>
      <c r="G47" s="1">
        <f>G46+G42</f>
        <v>2830</v>
      </c>
      <c r="H47" s="1">
        <f t="shared" ref="H47:R47" si="28">H46+H42</f>
        <v>2665</v>
      </c>
      <c r="I47" s="1">
        <f t="shared" si="28"/>
        <v>2505.5</v>
      </c>
      <c r="J47" s="1">
        <f t="shared" si="28"/>
        <v>2852.05</v>
      </c>
      <c r="K47" s="1">
        <f t="shared" si="28"/>
        <v>2705.2550000000001</v>
      </c>
      <c r="L47" s="1">
        <f t="shared" si="28"/>
        <v>2565.7804999999998</v>
      </c>
      <c r="M47" s="1">
        <f t="shared" si="28"/>
        <v>2734.3585499999999</v>
      </c>
      <c r="N47" s="1">
        <f t="shared" si="28"/>
        <v>2611.7944050000006</v>
      </c>
      <c r="O47" s="1">
        <f t="shared" si="28"/>
        <v>2798.9738455000006</v>
      </c>
      <c r="P47" s="1">
        <f t="shared" si="28"/>
        <v>2696.8712300500006</v>
      </c>
      <c r="Q47" s="1">
        <f t="shared" si="28"/>
        <v>2606.5583530550007</v>
      </c>
      <c r="R47" s="1">
        <f t="shared" si="28"/>
        <v>2529.2141883605009</v>
      </c>
    </row>
    <row r="48" spans="4:18" x14ac:dyDescent="0.45">
      <c r="D48" s="35">
        <v>58</v>
      </c>
      <c r="E48" s="5" t="s">
        <v>58</v>
      </c>
      <c r="G48" s="25">
        <f>G35-G47</f>
        <v>0</v>
      </c>
      <c r="H48" s="25">
        <f t="shared" ref="H48:R48" si="29">H35-H47</f>
        <v>0</v>
      </c>
      <c r="I48" s="25">
        <f t="shared" si="29"/>
        <v>0</v>
      </c>
      <c r="J48" s="25">
        <f t="shared" si="29"/>
        <v>0</v>
      </c>
      <c r="K48" s="25">
        <f t="shared" si="29"/>
        <v>0</v>
      </c>
      <c r="L48" s="25">
        <f t="shared" si="29"/>
        <v>0</v>
      </c>
      <c r="M48" s="25">
        <f t="shared" si="29"/>
        <v>0</v>
      </c>
      <c r="N48" s="25">
        <f t="shared" si="29"/>
        <v>0</v>
      </c>
      <c r="O48" s="25">
        <f t="shared" si="29"/>
        <v>0</v>
      </c>
      <c r="P48" s="25">
        <f t="shared" si="29"/>
        <v>0</v>
      </c>
      <c r="Q48" s="25">
        <f t="shared" si="29"/>
        <v>0</v>
      </c>
      <c r="R48" s="25">
        <f t="shared" si="29"/>
        <v>0</v>
      </c>
    </row>
    <row r="49" spans="4:18" x14ac:dyDescent="0.45">
      <c r="D49" s="35">
        <v>59</v>
      </c>
    </row>
    <row r="50" spans="4:18" x14ac:dyDescent="0.45">
      <c r="D50" s="36">
        <v>60</v>
      </c>
      <c r="E50" s="8" t="s">
        <v>60</v>
      </c>
      <c r="F50" s="9"/>
      <c r="G50" s="9" t="s">
        <v>5</v>
      </c>
      <c r="H50" s="9" t="s">
        <v>6</v>
      </c>
      <c r="I50" s="9" t="s">
        <v>7</v>
      </c>
      <c r="J50" s="9" t="s">
        <v>8</v>
      </c>
      <c r="K50" s="9" t="s">
        <v>9</v>
      </c>
      <c r="L50" s="9" t="s">
        <v>10</v>
      </c>
      <c r="M50" s="9" t="s">
        <v>11</v>
      </c>
      <c r="N50" s="9" t="s">
        <v>12</v>
      </c>
      <c r="O50" s="9" t="s">
        <v>13</v>
      </c>
      <c r="P50" s="9" t="s">
        <v>14</v>
      </c>
      <c r="Q50" s="9" t="s">
        <v>15</v>
      </c>
      <c r="R50" s="9" t="s">
        <v>16</v>
      </c>
    </row>
    <row r="51" spans="4:18" x14ac:dyDescent="0.45">
      <c r="D51" s="39">
        <v>61</v>
      </c>
      <c r="E51" s="4" t="s">
        <v>22</v>
      </c>
      <c r="F51" s="21"/>
      <c r="G51" s="11">
        <f t="shared" ref="G51:R51" si="30">G3</f>
        <v>100</v>
      </c>
      <c r="H51" s="11">
        <f t="shared" si="30"/>
        <v>110.00000000000001</v>
      </c>
      <c r="I51" s="11">
        <f t="shared" si="30"/>
        <v>121.00000000000003</v>
      </c>
      <c r="J51" s="11">
        <f t="shared" si="30"/>
        <v>133.10000000000005</v>
      </c>
      <c r="K51" s="11">
        <f t="shared" si="30"/>
        <v>146.41000000000008</v>
      </c>
      <c r="L51" s="11">
        <f t="shared" si="30"/>
        <v>161.0510000000001</v>
      </c>
      <c r="M51" s="11">
        <f t="shared" si="30"/>
        <v>177.15610000000012</v>
      </c>
      <c r="N51" s="11">
        <f t="shared" si="30"/>
        <v>194.87171000000015</v>
      </c>
      <c r="O51" s="11">
        <f t="shared" si="30"/>
        <v>214.3588810000002</v>
      </c>
      <c r="P51" s="11">
        <f t="shared" si="30"/>
        <v>235.79476910000022</v>
      </c>
      <c r="Q51" s="11">
        <f t="shared" si="30"/>
        <v>259.37424601000026</v>
      </c>
      <c r="R51" s="11">
        <f t="shared" si="30"/>
        <v>285.3116706110003</v>
      </c>
    </row>
    <row r="52" spans="4:18" x14ac:dyDescent="0.45">
      <c r="D52" s="40">
        <v>62</v>
      </c>
      <c r="E52" s="26" t="s">
        <v>18</v>
      </c>
      <c r="F52" s="21"/>
      <c r="G52" s="11">
        <f t="shared" ref="G52:R52" si="31">G6</f>
        <v>200</v>
      </c>
      <c r="H52" s="11">
        <f t="shared" si="31"/>
        <v>200</v>
      </c>
      <c r="I52" s="11">
        <f t="shared" si="31"/>
        <v>200</v>
      </c>
      <c r="J52" s="11">
        <f t="shared" si="31"/>
        <v>200</v>
      </c>
      <c r="K52" s="11">
        <f t="shared" si="31"/>
        <v>200</v>
      </c>
      <c r="L52" s="11">
        <f t="shared" si="31"/>
        <v>200</v>
      </c>
      <c r="M52" s="11">
        <f t="shared" si="31"/>
        <v>200</v>
      </c>
      <c r="N52" s="11">
        <f t="shared" si="31"/>
        <v>200</v>
      </c>
      <c r="O52" s="11">
        <f t="shared" si="31"/>
        <v>200</v>
      </c>
      <c r="P52" s="11">
        <f t="shared" si="31"/>
        <v>200</v>
      </c>
      <c r="Q52" s="11">
        <f t="shared" si="31"/>
        <v>200</v>
      </c>
      <c r="R52" s="11">
        <f t="shared" si="31"/>
        <v>200</v>
      </c>
    </row>
    <row r="53" spans="4:18" x14ac:dyDescent="0.45">
      <c r="D53" s="41">
        <v>63</v>
      </c>
      <c r="E53" s="27" t="s">
        <v>59</v>
      </c>
      <c r="F53" s="21"/>
      <c r="G53" s="28">
        <f>IF(G51=0,0,G52/G51)</f>
        <v>2</v>
      </c>
      <c r="H53" s="28">
        <f t="shared" ref="H53:R53" si="32">IF(H51=0,0,H52/H51)</f>
        <v>1.8181818181818179</v>
      </c>
      <c r="I53" s="28">
        <f t="shared" si="32"/>
        <v>1.6528925619834707</v>
      </c>
      <c r="J53" s="28">
        <f t="shared" si="32"/>
        <v>1.5026296018031549</v>
      </c>
      <c r="K53" s="28">
        <f t="shared" si="32"/>
        <v>1.3660269107301406</v>
      </c>
      <c r="L53" s="28">
        <f t="shared" si="32"/>
        <v>1.2418426461183096</v>
      </c>
      <c r="M53" s="28">
        <f t="shared" si="32"/>
        <v>1.128947860107554</v>
      </c>
      <c r="N53" s="28">
        <f t="shared" si="32"/>
        <v>1.0263162364614127</v>
      </c>
      <c r="O53" s="28">
        <f t="shared" si="32"/>
        <v>0.93301476041946596</v>
      </c>
      <c r="P53" s="28">
        <f t="shared" si="32"/>
        <v>0.84819523674496899</v>
      </c>
      <c r="Q53" s="28">
        <f t="shared" si="32"/>
        <v>0.77108657885906273</v>
      </c>
      <c r="R53" s="28">
        <f t="shared" si="32"/>
        <v>0.70098779896278429</v>
      </c>
    </row>
    <row r="54" spans="4:18" x14ac:dyDescent="0.45">
      <c r="D54" s="36">
        <v>64</v>
      </c>
      <c r="E54" s="8" t="s">
        <v>60</v>
      </c>
      <c r="F54" s="9"/>
      <c r="G54" s="9" t="s">
        <v>5</v>
      </c>
      <c r="H54" s="9" t="s">
        <v>6</v>
      </c>
      <c r="I54" s="9" t="s">
        <v>7</v>
      </c>
      <c r="J54" s="9" t="s">
        <v>8</v>
      </c>
      <c r="K54" s="9" t="s">
        <v>9</v>
      </c>
      <c r="L54" s="9" t="s">
        <v>10</v>
      </c>
      <c r="M54" s="9" t="s">
        <v>11</v>
      </c>
      <c r="N54" s="9" t="s">
        <v>12</v>
      </c>
      <c r="O54" s="9" t="s">
        <v>13</v>
      </c>
      <c r="P54" s="9" t="s">
        <v>14</v>
      </c>
      <c r="Q54" s="9" t="s">
        <v>15</v>
      </c>
      <c r="R54" s="9" t="s">
        <v>16</v>
      </c>
    </row>
    <row r="55" spans="4:18" x14ac:dyDescent="0.45">
      <c r="D55" s="29">
        <v>65</v>
      </c>
      <c r="E55" s="22" t="s">
        <v>61</v>
      </c>
      <c r="F55" s="21"/>
      <c r="G55" s="11">
        <f t="shared" ref="G55:R55" si="33">G29</f>
        <v>330</v>
      </c>
      <c r="H55" s="11">
        <f t="shared" si="33"/>
        <v>165</v>
      </c>
      <c r="I55" s="11">
        <f t="shared" si="33"/>
        <v>5.5</v>
      </c>
      <c r="J55" s="11">
        <f t="shared" si="33"/>
        <v>352.05</v>
      </c>
      <c r="K55" s="11">
        <f t="shared" si="33"/>
        <v>205.25500000000005</v>
      </c>
      <c r="L55" s="11">
        <f t="shared" si="33"/>
        <v>65.780500000000103</v>
      </c>
      <c r="M55" s="11">
        <f t="shared" si="33"/>
        <v>234.35855000000018</v>
      </c>
      <c r="N55" s="11">
        <f t="shared" si="33"/>
        <v>111.79440500000025</v>
      </c>
      <c r="O55" s="11">
        <f t="shared" si="33"/>
        <v>298.97384550000038</v>
      </c>
      <c r="P55" s="11">
        <f t="shared" si="33"/>
        <v>196.87123005000049</v>
      </c>
      <c r="Q55" s="11">
        <f t="shared" si="33"/>
        <v>106.55835305500062</v>
      </c>
      <c r="R55" s="11">
        <f t="shared" si="33"/>
        <v>29.214188360500771</v>
      </c>
    </row>
    <row r="56" spans="4:18" x14ac:dyDescent="0.45">
      <c r="D56" s="29">
        <v>66</v>
      </c>
      <c r="E56" s="22" t="s">
        <v>62</v>
      </c>
      <c r="F56" s="21"/>
      <c r="G56" s="11">
        <f t="shared" ref="G56:R56" si="34">(G7+G6)</f>
        <v>220</v>
      </c>
      <c r="H56" s="11">
        <f t="shared" si="34"/>
        <v>220</v>
      </c>
      <c r="I56" s="11">
        <f t="shared" si="34"/>
        <v>220</v>
      </c>
      <c r="J56" s="11">
        <f t="shared" si="34"/>
        <v>220</v>
      </c>
      <c r="K56" s="11">
        <f t="shared" si="34"/>
        <v>220</v>
      </c>
      <c r="L56" s="11">
        <f t="shared" si="34"/>
        <v>220</v>
      </c>
      <c r="M56" s="11">
        <f t="shared" si="34"/>
        <v>220</v>
      </c>
      <c r="N56" s="11">
        <f t="shared" si="34"/>
        <v>220</v>
      </c>
      <c r="O56" s="11">
        <f t="shared" si="34"/>
        <v>220</v>
      </c>
      <c r="P56" s="11">
        <f t="shared" si="34"/>
        <v>220</v>
      </c>
      <c r="Q56" s="11">
        <f t="shared" si="34"/>
        <v>220</v>
      </c>
      <c r="R56" s="11">
        <f t="shared" si="34"/>
        <v>220</v>
      </c>
    </row>
    <row r="57" spans="4:18" x14ac:dyDescent="0.45">
      <c r="D57" s="38">
        <v>67</v>
      </c>
      <c r="E57" s="6" t="s">
        <v>63</v>
      </c>
      <c r="F57" s="21"/>
      <c r="G57" s="28">
        <f>IF(G55=0,0,G55/G56)</f>
        <v>1.5</v>
      </c>
      <c r="H57" s="28">
        <f t="shared" ref="H57:R57" si="35">IF(H55=0,0,H55/H56)</f>
        <v>0.75</v>
      </c>
      <c r="I57" s="28">
        <f t="shared" si="35"/>
        <v>2.5000000000000001E-2</v>
      </c>
      <c r="J57" s="28">
        <f t="shared" si="35"/>
        <v>1.6002272727272728</v>
      </c>
      <c r="K57" s="28">
        <f t="shared" si="35"/>
        <v>0.93297727272727293</v>
      </c>
      <c r="L57" s="28">
        <f t="shared" si="35"/>
        <v>0.2990022727272732</v>
      </c>
      <c r="M57" s="28">
        <f t="shared" si="35"/>
        <v>1.0652661363636371</v>
      </c>
      <c r="N57" s="28">
        <f t="shared" si="35"/>
        <v>0.50815638636363747</v>
      </c>
      <c r="O57" s="28">
        <f t="shared" si="35"/>
        <v>1.3589720250000017</v>
      </c>
      <c r="P57" s="28">
        <f t="shared" si="35"/>
        <v>0.8948692275000022</v>
      </c>
      <c r="Q57" s="28">
        <f t="shared" si="35"/>
        <v>0.48435615025000284</v>
      </c>
      <c r="R57" s="28">
        <f t="shared" si="35"/>
        <v>0.1327917652750035</v>
      </c>
    </row>
    <row r="58" spans="4:18" x14ac:dyDescent="0.45">
      <c r="D58" s="36">
        <v>68</v>
      </c>
      <c r="E58" s="8" t="s">
        <v>60</v>
      </c>
      <c r="F58" s="9"/>
      <c r="G58" s="9" t="s">
        <v>5</v>
      </c>
      <c r="H58" s="9" t="s">
        <v>6</v>
      </c>
      <c r="I58" s="9" t="s">
        <v>7</v>
      </c>
      <c r="J58" s="9" t="s">
        <v>8</v>
      </c>
      <c r="K58" s="9" t="s">
        <v>9</v>
      </c>
      <c r="L58" s="9" t="s">
        <v>10</v>
      </c>
      <c r="M58" s="9" t="s">
        <v>11</v>
      </c>
      <c r="N58" s="9" t="s">
        <v>12</v>
      </c>
      <c r="O58" s="9" t="s">
        <v>13</v>
      </c>
      <c r="P58" s="9" t="s">
        <v>14</v>
      </c>
      <c r="Q58" s="9" t="s">
        <v>15</v>
      </c>
      <c r="R58" s="9" t="s">
        <v>16</v>
      </c>
    </row>
    <row r="59" spans="4:18" x14ac:dyDescent="0.45">
      <c r="D59" s="29">
        <v>69</v>
      </c>
      <c r="E59" s="4" t="s">
        <v>74</v>
      </c>
      <c r="F59" s="21"/>
      <c r="G59" s="11"/>
      <c r="H59" s="44">
        <f>H5/G5</f>
        <v>1.1000000000000001</v>
      </c>
      <c r="I59" s="44">
        <f t="shared" ref="I59:R60" si="36">I5/H5</f>
        <v>1.1000000000000001</v>
      </c>
      <c r="J59" s="44">
        <f t="shared" si="36"/>
        <v>1.1000000000000001</v>
      </c>
      <c r="K59" s="44">
        <f t="shared" si="36"/>
        <v>1.1000000000000001</v>
      </c>
      <c r="L59" s="44">
        <f t="shared" si="36"/>
        <v>1.1000000000000001</v>
      </c>
      <c r="M59" s="44">
        <f t="shared" si="36"/>
        <v>1.1000000000000001</v>
      </c>
      <c r="N59" s="44">
        <f t="shared" si="36"/>
        <v>1.1000000000000001</v>
      </c>
      <c r="O59" s="44">
        <f t="shared" si="36"/>
        <v>1.1000000000000001</v>
      </c>
      <c r="P59" s="44">
        <f t="shared" si="36"/>
        <v>1.1000000000000001</v>
      </c>
      <c r="Q59" s="44">
        <f t="shared" si="36"/>
        <v>1.1000000000000001</v>
      </c>
      <c r="R59" s="44">
        <f t="shared" si="36"/>
        <v>1.1000000000000001</v>
      </c>
    </row>
    <row r="60" spans="4:18" x14ac:dyDescent="0.45">
      <c r="D60" s="29">
        <v>70</v>
      </c>
      <c r="E60" s="26" t="s">
        <v>73</v>
      </c>
      <c r="F60" s="21"/>
      <c r="G60" s="11"/>
      <c r="H60" s="44">
        <f>H6/G6</f>
        <v>1</v>
      </c>
      <c r="I60" s="44">
        <f t="shared" si="36"/>
        <v>1</v>
      </c>
      <c r="J60" s="44">
        <f t="shared" si="36"/>
        <v>1</v>
      </c>
      <c r="K60" s="44">
        <f t="shared" si="36"/>
        <v>1</v>
      </c>
      <c r="L60" s="44">
        <f t="shared" si="36"/>
        <v>1</v>
      </c>
      <c r="M60" s="44">
        <f t="shared" si="36"/>
        <v>1</v>
      </c>
      <c r="N60" s="44">
        <f t="shared" si="36"/>
        <v>1</v>
      </c>
      <c r="O60" s="44">
        <f t="shared" si="36"/>
        <v>1</v>
      </c>
      <c r="P60" s="44">
        <f t="shared" si="36"/>
        <v>1</v>
      </c>
      <c r="Q60" s="44">
        <f t="shared" si="36"/>
        <v>1</v>
      </c>
      <c r="R60" s="44">
        <f t="shared" si="36"/>
        <v>1</v>
      </c>
    </row>
    <row r="61" spans="4:18" x14ac:dyDescent="0.45">
      <c r="D61" s="38">
        <v>71</v>
      </c>
      <c r="E61" s="6" t="s">
        <v>75</v>
      </c>
      <c r="F61" s="21"/>
      <c r="G61" s="28">
        <f>IF(G59=0,0,G59/G60)</f>
        <v>0</v>
      </c>
      <c r="H61" s="28">
        <f t="shared" ref="H61:R61" si="37">IF(H59=0,0,H59/H60)</f>
        <v>1.1000000000000001</v>
      </c>
      <c r="I61" s="28">
        <f t="shared" si="37"/>
        <v>1.1000000000000001</v>
      </c>
      <c r="J61" s="28">
        <f t="shared" si="37"/>
        <v>1.1000000000000001</v>
      </c>
      <c r="K61" s="28">
        <f t="shared" si="37"/>
        <v>1.1000000000000001</v>
      </c>
      <c r="L61" s="28">
        <f t="shared" si="37"/>
        <v>1.1000000000000001</v>
      </c>
      <c r="M61" s="28">
        <f t="shared" si="37"/>
        <v>1.1000000000000001</v>
      </c>
      <c r="N61" s="28">
        <f t="shared" si="37"/>
        <v>1.1000000000000001</v>
      </c>
      <c r="O61" s="28">
        <f t="shared" si="37"/>
        <v>1.1000000000000001</v>
      </c>
      <c r="P61" s="28">
        <f t="shared" si="37"/>
        <v>1.1000000000000001</v>
      </c>
      <c r="Q61" s="28">
        <f t="shared" si="37"/>
        <v>1.1000000000000001</v>
      </c>
      <c r="R61" s="28">
        <f t="shared" si="37"/>
        <v>1.1000000000000001</v>
      </c>
    </row>
  </sheetData>
  <sheetProtection sheet="1" objects="1" scenarios="1" selectLockedCells="1"/>
  <conditionalFormatting sqref="G3:R4">
    <cfRule type="expression" dxfId="9" priority="4">
      <formula>G3=0</formula>
    </cfRule>
  </conditionalFormatting>
  <conditionalFormatting sqref="G6:R7">
    <cfRule type="expression" dxfId="8" priority="2">
      <formula>G6=0</formula>
    </cfRule>
  </conditionalFormatting>
  <conditionalFormatting sqref="G9:R10">
    <cfRule type="expression" dxfId="7" priority="8">
      <formula>G9=0</formula>
    </cfRule>
  </conditionalFormatting>
  <conditionalFormatting sqref="G18:R18">
    <cfRule type="expression" dxfId="6" priority="6">
      <formula>G18=0</formula>
    </cfRule>
  </conditionalFormatting>
  <conditionalFormatting sqref="G20:R23">
    <cfRule type="expression" dxfId="5" priority="7">
      <formula>G20=0</formula>
    </cfRule>
  </conditionalFormatting>
  <pageMargins left="0.39370078740157483" right="0.39370078740157483" top="0.39370078740157483" bottom="0.39370078740157483" header="0.31496062992125984" footer="0.31496062992125984"/>
  <pageSetup paperSize="9" fitToHeight="2" orientation="landscape" r:id="rId1"/>
  <rowBreaks count="1" manualBreakCount="1">
    <brk id="26" min="3"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9CEC-0520-41F8-9B47-AFDD74500465}">
  <dimension ref="D1:R61"/>
  <sheetViews>
    <sheetView showGridLines="0" topLeftCell="D1" zoomScaleNormal="100" workbookViewId="0">
      <pane xSplit="3" ySplit="2" topLeftCell="G3" activePane="bottomRight" state="frozen"/>
      <selection activeCell="D2" sqref="D2"/>
      <selection pane="topRight" activeCell="F2" sqref="F2"/>
      <selection pane="bottomLeft" activeCell="D3" sqref="D3"/>
      <selection pane="bottomRight" activeCell="D1" sqref="D1"/>
    </sheetView>
  </sheetViews>
  <sheetFormatPr baseColWidth="10" defaultColWidth="9.09765625" defaultRowHeight="15.5" x14ac:dyDescent="0.45"/>
  <cols>
    <col min="1" max="3" width="0" style="5" hidden="1" customWidth="1"/>
    <col min="4" max="4" width="3" style="35" bestFit="1" customWidth="1"/>
    <col min="5" max="5" width="34.59765625" style="5" bestFit="1" customWidth="1"/>
    <col min="6" max="6" width="13.296875" style="7" hidden="1" customWidth="1"/>
    <col min="7" max="18" width="9.09765625" style="7"/>
    <col min="19" max="16384" width="9.09765625" style="5"/>
  </cols>
  <sheetData>
    <row r="1" spans="4:18" x14ac:dyDescent="0.45">
      <c r="G1" s="7">
        <v>1</v>
      </c>
      <c r="H1" s="7">
        <v>2</v>
      </c>
      <c r="I1" s="7">
        <v>3</v>
      </c>
      <c r="J1" s="7">
        <v>4</v>
      </c>
      <c r="K1" s="7">
        <v>5</v>
      </c>
      <c r="L1" s="7">
        <v>6</v>
      </c>
      <c r="M1" s="7">
        <v>7</v>
      </c>
      <c r="N1" s="7">
        <v>8</v>
      </c>
      <c r="O1" s="7">
        <v>9</v>
      </c>
      <c r="P1" s="7">
        <v>10</v>
      </c>
      <c r="Q1" s="7">
        <v>11</v>
      </c>
      <c r="R1" s="7">
        <v>12</v>
      </c>
    </row>
    <row r="2" spans="4:18" x14ac:dyDescent="0.45">
      <c r="D2" s="36" t="s">
        <v>71</v>
      </c>
      <c r="E2" s="8" t="s">
        <v>4</v>
      </c>
      <c r="F2" s="9" t="s">
        <v>25</v>
      </c>
      <c r="G2" s="9" t="s">
        <v>5</v>
      </c>
      <c r="H2" s="9" t="s">
        <v>6</v>
      </c>
      <c r="I2" s="9" t="s">
        <v>7</v>
      </c>
      <c r="J2" s="9" t="s">
        <v>8</v>
      </c>
      <c r="K2" s="9" t="s">
        <v>9</v>
      </c>
      <c r="L2" s="9" t="s">
        <v>10</v>
      </c>
      <c r="M2" s="9" t="s">
        <v>11</v>
      </c>
      <c r="N2" s="9" t="s">
        <v>12</v>
      </c>
      <c r="O2" s="9" t="s">
        <v>13</v>
      </c>
      <c r="P2" s="9" t="s">
        <v>14</v>
      </c>
      <c r="Q2" s="9" t="s">
        <v>15</v>
      </c>
      <c r="R2" s="9" t="s">
        <v>16</v>
      </c>
    </row>
    <row r="3" spans="4:18" s="10" customFormat="1" x14ac:dyDescent="0.45">
      <c r="D3" s="42">
        <v>4</v>
      </c>
      <c r="E3" s="43" t="s">
        <v>22</v>
      </c>
      <c r="F3" s="1">
        <f t="shared" ref="F3:F4" si="0">SUM(G3:R3)</f>
        <v>43200</v>
      </c>
      <c r="G3" s="33">
        <v>600</v>
      </c>
      <c r="H3" s="33">
        <v>600</v>
      </c>
      <c r="I3" s="33">
        <v>600</v>
      </c>
      <c r="J3" s="33">
        <v>600</v>
      </c>
      <c r="K3" s="33">
        <v>600</v>
      </c>
      <c r="L3" s="33">
        <v>600</v>
      </c>
      <c r="M3" s="33">
        <f>M4*3</f>
        <v>6600</v>
      </c>
      <c r="N3" s="33">
        <f t="shared" ref="N3:R3" si="1">N4*3</f>
        <v>6600</v>
      </c>
      <c r="O3" s="33">
        <f t="shared" si="1"/>
        <v>6600</v>
      </c>
      <c r="P3" s="33">
        <f t="shared" si="1"/>
        <v>6600</v>
      </c>
      <c r="Q3" s="33">
        <f t="shared" si="1"/>
        <v>6600</v>
      </c>
      <c r="R3" s="33">
        <f t="shared" si="1"/>
        <v>6600</v>
      </c>
    </row>
    <row r="4" spans="4:18" s="10" customFormat="1" x14ac:dyDescent="0.45">
      <c r="D4" s="42">
        <v>7</v>
      </c>
      <c r="E4" s="43" t="s">
        <v>23</v>
      </c>
      <c r="F4" s="1">
        <f t="shared" si="0"/>
        <v>14400</v>
      </c>
      <c r="G4" s="33">
        <v>200</v>
      </c>
      <c r="H4" s="33">
        <v>200</v>
      </c>
      <c r="I4" s="33">
        <v>200</v>
      </c>
      <c r="J4" s="33">
        <v>200</v>
      </c>
      <c r="K4" s="33">
        <v>200</v>
      </c>
      <c r="L4" s="33">
        <v>200</v>
      </c>
      <c r="M4" s="33">
        <v>2200</v>
      </c>
      <c r="N4" s="33">
        <v>2200</v>
      </c>
      <c r="O4" s="33">
        <v>2200</v>
      </c>
      <c r="P4" s="33">
        <v>2200</v>
      </c>
      <c r="Q4" s="33">
        <v>2200</v>
      </c>
      <c r="R4" s="33">
        <v>2200</v>
      </c>
    </row>
    <row r="5" spans="4:18" s="10" customFormat="1" x14ac:dyDescent="0.45">
      <c r="D5" s="36">
        <v>8</v>
      </c>
      <c r="E5" s="32" t="s">
        <v>17</v>
      </c>
      <c r="F5" s="2">
        <f t="shared" ref="F5:R5" si="2">F3-F4</f>
        <v>28800</v>
      </c>
      <c r="G5" s="2">
        <f t="shared" si="2"/>
        <v>400</v>
      </c>
      <c r="H5" s="2">
        <f t="shared" si="2"/>
        <v>400</v>
      </c>
      <c r="I5" s="2">
        <f t="shared" si="2"/>
        <v>400</v>
      </c>
      <c r="J5" s="2">
        <f t="shared" si="2"/>
        <v>400</v>
      </c>
      <c r="K5" s="2">
        <f t="shared" si="2"/>
        <v>400</v>
      </c>
      <c r="L5" s="2">
        <f t="shared" si="2"/>
        <v>400</v>
      </c>
      <c r="M5" s="2">
        <f t="shared" si="2"/>
        <v>4400</v>
      </c>
      <c r="N5" s="2">
        <f t="shared" si="2"/>
        <v>4400</v>
      </c>
      <c r="O5" s="2">
        <f t="shared" si="2"/>
        <v>4400</v>
      </c>
      <c r="P5" s="2">
        <f t="shared" si="2"/>
        <v>4400</v>
      </c>
      <c r="Q5" s="2">
        <f t="shared" si="2"/>
        <v>4400</v>
      </c>
      <c r="R5" s="2">
        <f t="shared" si="2"/>
        <v>4400</v>
      </c>
    </row>
    <row r="6" spans="4:18" s="10" customFormat="1" x14ac:dyDescent="0.45">
      <c r="D6" s="42">
        <v>12</v>
      </c>
      <c r="E6" s="43" t="s">
        <v>18</v>
      </c>
      <c r="F6" s="1">
        <f t="shared" ref="F6:F10" si="3">SUM(G6:R6)</f>
        <v>8400</v>
      </c>
      <c r="G6" s="33">
        <v>200</v>
      </c>
      <c r="H6" s="33">
        <v>200</v>
      </c>
      <c r="I6" s="33">
        <v>200</v>
      </c>
      <c r="J6" s="33">
        <v>200</v>
      </c>
      <c r="K6" s="33">
        <v>200</v>
      </c>
      <c r="L6" s="33">
        <v>200</v>
      </c>
      <c r="M6" s="33">
        <v>1200</v>
      </c>
      <c r="N6" s="33">
        <v>1200</v>
      </c>
      <c r="O6" s="33">
        <v>1200</v>
      </c>
      <c r="P6" s="33">
        <v>1200</v>
      </c>
      <c r="Q6" s="33">
        <v>1200</v>
      </c>
      <c r="R6" s="33">
        <v>1200</v>
      </c>
    </row>
    <row r="7" spans="4:18" s="10" customFormat="1" x14ac:dyDescent="0.45">
      <c r="D7" s="42">
        <v>16</v>
      </c>
      <c r="E7" s="43" t="s">
        <v>19</v>
      </c>
      <c r="F7" s="1">
        <f t="shared" si="3"/>
        <v>240</v>
      </c>
      <c r="G7" s="33">
        <v>20</v>
      </c>
      <c r="H7" s="33">
        <v>20</v>
      </c>
      <c r="I7" s="33">
        <v>20</v>
      </c>
      <c r="J7" s="33">
        <v>20</v>
      </c>
      <c r="K7" s="33">
        <v>20</v>
      </c>
      <c r="L7" s="33">
        <v>20</v>
      </c>
      <c r="M7" s="33">
        <v>20</v>
      </c>
      <c r="N7" s="33">
        <v>20</v>
      </c>
      <c r="O7" s="33">
        <v>20</v>
      </c>
      <c r="P7" s="33">
        <v>20</v>
      </c>
      <c r="Q7" s="33">
        <v>20</v>
      </c>
      <c r="R7" s="33">
        <v>20</v>
      </c>
    </row>
    <row r="8" spans="4:18" s="10" customFormat="1" x14ac:dyDescent="0.45">
      <c r="D8" s="36">
        <v>17</v>
      </c>
      <c r="E8" s="32" t="s">
        <v>72</v>
      </c>
      <c r="F8" s="2">
        <f t="shared" ref="F8:R8" si="4">F5-F6-F7</f>
        <v>20160</v>
      </c>
      <c r="G8" s="2">
        <f t="shared" si="4"/>
        <v>180</v>
      </c>
      <c r="H8" s="2">
        <f t="shared" si="4"/>
        <v>180</v>
      </c>
      <c r="I8" s="2">
        <f t="shared" si="4"/>
        <v>180</v>
      </c>
      <c r="J8" s="2">
        <f t="shared" si="4"/>
        <v>180</v>
      </c>
      <c r="K8" s="2">
        <f t="shared" si="4"/>
        <v>180</v>
      </c>
      <c r="L8" s="2">
        <f t="shared" si="4"/>
        <v>180</v>
      </c>
      <c r="M8" s="2">
        <f t="shared" si="4"/>
        <v>3180</v>
      </c>
      <c r="N8" s="2">
        <f t="shared" si="4"/>
        <v>3180</v>
      </c>
      <c r="O8" s="2">
        <f t="shared" si="4"/>
        <v>3180</v>
      </c>
      <c r="P8" s="2">
        <f t="shared" si="4"/>
        <v>3180</v>
      </c>
      <c r="Q8" s="2">
        <f t="shared" si="4"/>
        <v>3180</v>
      </c>
      <c r="R8" s="2">
        <f t="shared" si="4"/>
        <v>3180</v>
      </c>
    </row>
    <row r="9" spans="4:18" s="10" customFormat="1" x14ac:dyDescent="0.45">
      <c r="D9" s="29">
        <v>18</v>
      </c>
      <c r="E9" s="30" t="s">
        <v>68</v>
      </c>
      <c r="F9" s="1">
        <f t="shared" si="3"/>
        <v>0</v>
      </c>
      <c r="G9" s="33"/>
      <c r="H9" s="33"/>
      <c r="I9" s="33"/>
      <c r="J9" s="33"/>
      <c r="K9" s="33"/>
      <c r="L9" s="33"/>
      <c r="M9" s="33"/>
      <c r="N9" s="33"/>
      <c r="O9" s="33"/>
      <c r="P9" s="33"/>
      <c r="Q9" s="33"/>
      <c r="R9" s="33"/>
    </row>
    <row r="10" spans="4:18" s="10" customFormat="1" x14ac:dyDescent="0.45">
      <c r="D10" s="29">
        <v>19</v>
      </c>
      <c r="E10" s="30" t="s">
        <v>42</v>
      </c>
      <c r="F10" s="1">
        <f t="shared" si="3"/>
        <v>840</v>
      </c>
      <c r="G10" s="33">
        <v>70</v>
      </c>
      <c r="H10" s="33">
        <v>70</v>
      </c>
      <c r="I10" s="33">
        <v>70</v>
      </c>
      <c r="J10" s="33">
        <v>70</v>
      </c>
      <c r="K10" s="33">
        <v>70</v>
      </c>
      <c r="L10" s="33">
        <v>70</v>
      </c>
      <c r="M10" s="33">
        <v>70</v>
      </c>
      <c r="N10" s="33">
        <v>70</v>
      </c>
      <c r="O10" s="33">
        <v>70</v>
      </c>
      <c r="P10" s="33">
        <v>70</v>
      </c>
      <c r="Q10" s="33">
        <v>70</v>
      </c>
      <c r="R10" s="33">
        <v>70</v>
      </c>
    </row>
    <row r="11" spans="4:18" s="10" customFormat="1" x14ac:dyDescent="0.45">
      <c r="D11" s="36">
        <v>21</v>
      </c>
      <c r="E11" s="12" t="s">
        <v>20</v>
      </c>
      <c r="F11" s="2">
        <f t="shared" ref="F11:R11" si="5">SUM(F8:F10)</f>
        <v>21000</v>
      </c>
      <c r="G11" s="2">
        <f t="shared" si="5"/>
        <v>250</v>
      </c>
      <c r="H11" s="2">
        <f t="shared" si="5"/>
        <v>250</v>
      </c>
      <c r="I11" s="2">
        <f t="shared" si="5"/>
        <v>250</v>
      </c>
      <c r="J11" s="2">
        <f t="shared" si="5"/>
        <v>250</v>
      </c>
      <c r="K11" s="2">
        <f t="shared" si="5"/>
        <v>250</v>
      </c>
      <c r="L11" s="2">
        <f t="shared" si="5"/>
        <v>250</v>
      </c>
      <c r="M11" s="2">
        <f t="shared" si="5"/>
        <v>3250</v>
      </c>
      <c r="N11" s="2">
        <f t="shared" si="5"/>
        <v>3250</v>
      </c>
      <c r="O11" s="2">
        <f t="shared" si="5"/>
        <v>3250</v>
      </c>
      <c r="P11" s="2">
        <f t="shared" si="5"/>
        <v>3250</v>
      </c>
      <c r="Q11" s="2">
        <f t="shared" si="5"/>
        <v>3250</v>
      </c>
      <c r="R11" s="2">
        <f t="shared" si="5"/>
        <v>3250</v>
      </c>
    </row>
    <row r="12" spans="4:18" s="10" customFormat="1" x14ac:dyDescent="0.45">
      <c r="D12" s="29">
        <v>22</v>
      </c>
      <c r="E12" s="13" t="s">
        <v>21</v>
      </c>
      <c r="F12" s="11">
        <f>F11</f>
        <v>21000</v>
      </c>
      <c r="G12" s="11">
        <f>G11</f>
        <v>250</v>
      </c>
      <c r="H12" s="11">
        <f t="shared" ref="H12:R12" si="6">G12+H11</f>
        <v>500</v>
      </c>
      <c r="I12" s="11">
        <f t="shared" si="6"/>
        <v>750</v>
      </c>
      <c r="J12" s="11">
        <f t="shared" si="6"/>
        <v>1000</v>
      </c>
      <c r="K12" s="11">
        <f t="shared" si="6"/>
        <v>1250</v>
      </c>
      <c r="L12" s="11">
        <f t="shared" si="6"/>
        <v>1500</v>
      </c>
      <c r="M12" s="11">
        <f t="shared" si="6"/>
        <v>4750</v>
      </c>
      <c r="N12" s="11">
        <f t="shared" si="6"/>
        <v>8000</v>
      </c>
      <c r="O12" s="11">
        <f t="shared" si="6"/>
        <v>11250</v>
      </c>
      <c r="P12" s="11">
        <f t="shared" si="6"/>
        <v>14500</v>
      </c>
      <c r="Q12" s="11">
        <f t="shared" si="6"/>
        <v>17750</v>
      </c>
      <c r="R12" s="11">
        <f t="shared" si="6"/>
        <v>21000</v>
      </c>
    </row>
    <row r="13" spans="4:18" x14ac:dyDescent="0.45">
      <c r="D13" s="35">
        <v>23</v>
      </c>
      <c r="G13" s="5"/>
      <c r="H13" s="5"/>
      <c r="I13" s="5"/>
    </row>
    <row r="14" spans="4:18" x14ac:dyDescent="0.45">
      <c r="D14" s="35">
        <v>24</v>
      </c>
      <c r="G14" s="5"/>
      <c r="H14" s="5"/>
      <c r="I14" s="5"/>
    </row>
    <row r="15" spans="4:18" x14ac:dyDescent="0.45">
      <c r="D15" s="36">
        <v>25</v>
      </c>
      <c r="E15" s="8" t="s">
        <v>30</v>
      </c>
      <c r="F15" s="9"/>
      <c r="G15" s="9" t="s">
        <v>5</v>
      </c>
      <c r="H15" s="9" t="s">
        <v>6</v>
      </c>
      <c r="I15" s="9" t="s">
        <v>7</v>
      </c>
      <c r="J15" s="9" t="s">
        <v>8</v>
      </c>
      <c r="K15" s="9" t="s">
        <v>9</v>
      </c>
      <c r="L15" s="9" t="s">
        <v>10</v>
      </c>
      <c r="M15" s="9" t="s">
        <v>11</v>
      </c>
      <c r="N15" s="9" t="s">
        <v>12</v>
      </c>
      <c r="O15" s="9" t="s">
        <v>13</v>
      </c>
      <c r="P15" s="9" t="s">
        <v>14</v>
      </c>
      <c r="Q15" s="9" t="s">
        <v>15</v>
      </c>
      <c r="R15" s="9" t="s">
        <v>16</v>
      </c>
    </row>
    <row r="16" spans="4:18" s="10" customFormat="1" x14ac:dyDescent="0.45">
      <c r="D16" s="38">
        <v>26</v>
      </c>
      <c r="E16" s="14" t="s">
        <v>31</v>
      </c>
      <c r="F16" s="15"/>
      <c r="G16" s="16"/>
      <c r="H16" s="17">
        <f>G24</f>
        <v>820</v>
      </c>
      <c r="I16" s="17">
        <f t="shared" ref="I16:R16" si="7">H24</f>
        <v>1140</v>
      </c>
      <c r="J16" s="17">
        <f t="shared" si="7"/>
        <v>1460</v>
      </c>
      <c r="K16" s="17">
        <f t="shared" si="7"/>
        <v>2280</v>
      </c>
      <c r="L16" s="17">
        <f t="shared" si="7"/>
        <v>2600</v>
      </c>
      <c r="M16" s="17">
        <f t="shared" si="7"/>
        <v>2920</v>
      </c>
      <c r="N16" s="17">
        <f t="shared" si="7"/>
        <v>8240</v>
      </c>
      <c r="O16" s="17">
        <f t="shared" si="7"/>
        <v>11560</v>
      </c>
      <c r="P16" s="17">
        <f t="shared" si="7"/>
        <v>14880</v>
      </c>
      <c r="Q16" s="17">
        <f t="shared" si="7"/>
        <v>18200</v>
      </c>
      <c r="R16" s="17">
        <f t="shared" si="7"/>
        <v>21520</v>
      </c>
    </row>
    <row r="17" spans="4:18" s="10" customFormat="1" x14ac:dyDescent="0.45">
      <c r="D17" s="29">
        <v>27</v>
      </c>
      <c r="E17" s="13" t="s">
        <v>20</v>
      </c>
      <c r="F17" s="18" t="s">
        <v>38</v>
      </c>
      <c r="G17" s="19">
        <f t="shared" ref="G17:R17" si="8">G11+G10</f>
        <v>320</v>
      </c>
      <c r="H17" s="19">
        <f t="shared" si="8"/>
        <v>320</v>
      </c>
      <c r="I17" s="19">
        <f t="shared" si="8"/>
        <v>320</v>
      </c>
      <c r="J17" s="19">
        <f t="shared" si="8"/>
        <v>320</v>
      </c>
      <c r="K17" s="19">
        <f t="shared" si="8"/>
        <v>320</v>
      </c>
      <c r="L17" s="19">
        <f t="shared" si="8"/>
        <v>320</v>
      </c>
      <c r="M17" s="19">
        <f t="shared" si="8"/>
        <v>3320</v>
      </c>
      <c r="N17" s="19">
        <f t="shared" si="8"/>
        <v>3320</v>
      </c>
      <c r="O17" s="19">
        <f t="shared" si="8"/>
        <v>3320</v>
      </c>
      <c r="P17" s="19">
        <f t="shared" si="8"/>
        <v>3320</v>
      </c>
      <c r="Q17" s="19">
        <f t="shared" si="8"/>
        <v>3320</v>
      </c>
      <c r="R17" s="19">
        <f t="shared" si="8"/>
        <v>3320</v>
      </c>
    </row>
    <row r="18" spans="4:18" s="10" customFormat="1" x14ac:dyDescent="0.45">
      <c r="D18" s="29">
        <v>28</v>
      </c>
      <c r="E18" s="13" t="s">
        <v>41</v>
      </c>
      <c r="F18" s="18" t="s">
        <v>40</v>
      </c>
      <c r="G18" s="33">
        <v>-2500</v>
      </c>
      <c r="H18" s="33"/>
      <c r="I18" s="33"/>
      <c r="J18" s="33"/>
      <c r="K18" s="33"/>
      <c r="L18" s="33"/>
      <c r="M18" s="33"/>
      <c r="N18" s="33"/>
      <c r="O18" s="33"/>
      <c r="P18" s="33"/>
      <c r="Q18" s="33"/>
      <c r="R18" s="33"/>
    </row>
    <row r="19" spans="4:18" s="10" customFormat="1" x14ac:dyDescent="0.45">
      <c r="D19" s="29">
        <v>29</v>
      </c>
      <c r="E19" s="13" t="s">
        <v>43</v>
      </c>
      <c r="F19" s="18" t="s">
        <v>39</v>
      </c>
      <c r="G19" s="34"/>
      <c r="H19" s="34"/>
      <c r="I19" s="34"/>
      <c r="J19" s="34"/>
      <c r="K19" s="34"/>
      <c r="L19" s="34"/>
      <c r="M19" s="34"/>
      <c r="N19" s="34"/>
      <c r="O19" s="34"/>
      <c r="P19" s="34"/>
      <c r="Q19" s="34"/>
      <c r="R19" s="34"/>
    </row>
    <row r="20" spans="4:18" s="10" customFormat="1" x14ac:dyDescent="0.45">
      <c r="D20" s="29">
        <v>30</v>
      </c>
      <c r="E20" s="13" t="s">
        <v>34</v>
      </c>
      <c r="F20" s="18" t="s">
        <v>39</v>
      </c>
      <c r="G20" s="33"/>
      <c r="H20" s="33"/>
      <c r="I20" s="33"/>
      <c r="J20" s="33"/>
      <c r="K20" s="33"/>
      <c r="L20" s="33"/>
      <c r="M20" s="33">
        <v>2000</v>
      </c>
      <c r="N20" s="33"/>
      <c r="O20" s="33"/>
      <c r="P20" s="33"/>
      <c r="Q20" s="33"/>
      <c r="R20" s="33"/>
    </row>
    <row r="21" spans="4:18" s="10" customFormat="1" x14ac:dyDescent="0.45">
      <c r="D21" s="29">
        <v>31</v>
      </c>
      <c r="E21" s="13" t="s">
        <v>35</v>
      </c>
      <c r="F21" s="18" t="s">
        <v>40</v>
      </c>
      <c r="G21" s="33"/>
      <c r="H21" s="33"/>
      <c r="I21" s="33"/>
      <c r="J21" s="33"/>
      <c r="K21" s="33"/>
      <c r="L21" s="33"/>
      <c r="M21" s="33"/>
      <c r="N21" s="33"/>
      <c r="O21" s="33"/>
      <c r="P21" s="33"/>
      <c r="Q21" s="33"/>
      <c r="R21" s="33"/>
    </row>
    <row r="22" spans="4:18" s="10" customFormat="1" x14ac:dyDescent="0.45">
      <c r="D22" s="29">
        <v>32</v>
      </c>
      <c r="E22" s="13" t="s">
        <v>36</v>
      </c>
      <c r="F22" s="18" t="s">
        <v>39</v>
      </c>
      <c r="G22" s="33">
        <v>3000</v>
      </c>
      <c r="H22" s="33"/>
      <c r="I22" s="33"/>
      <c r="J22" s="33">
        <v>500</v>
      </c>
      <c r="K22" s="33"/>
      <c r="L22" s="33"/>
      <c r="M22" s="33"/>
      <c r="N22" s="33"/>
      <c r="O22" s="33"/>
      <c r="P22" s="33"/>
      <c r="Q22" s="33"/>
      <c r="R22" s="33"/>
    </row>
    <row r="23" spans="4:18" s="10" customFormat="1" x14ac:dyDescent="0.45">
      <c r="D23" s="29">
        <v>33</v>
      </c>
      <c r="E23" s="13" t="s">
        <v>37</v>
      </c>
      <c r="F23" s="18" t="s">
        <v>40</v>
      </c>
      <c r="G23" s="33"/>
      <c r="H23" s="33"/>
      <c r="I23" s="33"/>
      <c r="J23" s="33"/>
      <c r="K23" s="33"/>
      <c r="L23" s="33"/>
      <c r="M23" s="33"/>
      <c r="N23" s="33"/>
      <c r="O23" s="33"/>
      <c r="P23" s="33"/>
      <c r="Q23" s="33"/>
      <c r="R23" s="33"/>
    </row>
    <row r="24" spans="4:18" s="20" customFormat="1" x14ac:dyDescent="0.45">
      <c r="D24" s="38">
        <v>34</v>
      </c>
      <c r="E24" s="14" t="s">
        <v>32</v>
      </c>
      <c r="F24" s="15"/>
      <c r="G24" s="1">
        <f>SUM(G16:G23)</f>
        <v>820</v>
      </c>
      <c r="H24" s="1">
        <f t="shared" ref="H24:R24" si="9">SUM(H16:H23)</f>
        <v>1140</v>
      </c>
      <c r="I24" s="1">
        <f t="shared" si="9"/>
        <v>1460</v>
      </c>
      <c r="J24" s="1">
        <f t="shared" si="9"/>
        <v>2280</v>
      </c>
      <c r="K24" s="1">
        <f t="shared" si="9"/>
        <v>2600</v>
      </c>
      <c r="L24" s="1">
        <f t="shared" si="9"/>
        <v>2920</v>
      </c>
      <c r="M24" s="1">
        <f t="shared" si="9"/>
        <v>8240</v>
      </c>
      <c r="N24" s="1">
        <f t="shared" si="9"/>
        <v>11560</v>
      </c>
      <c r="O24" s="1">
        <f t="shared" si="9"/>
        <v>14880</v>
      </c>
      <c r="P24" s="1">
        <f t="shared" si="9"/>
        <v>18200</v>
      </c>
      <c r="Q24" s="1">
        <f t="shared" si="9"/>
        <v>21520</v>
      </c>
      <c r="R24" s="1">
        <f t="shared" si="9"/>
        <v>24840</v>
      </c>
    </row>
    <row r="25" spans="4:18" x14ac:dyDescent="0.45">
      <c r="D25" s="35">
        <v>35</v>
      </c>
    </row>
    <row r="26" spans="4:18" x14ac:dyDescent="0.45">
      <c r="D26" s="35">
        <v>36</v>
      </c>
    </row>
    <row r="27" spans="4:18" x14ac:dyDescent="0.45">
      <c r="D27" s="36">
        <v>37</v>
      </c>
      <c r="E27" s="8" t="s">
        <v>33</v>
      </c>
      <c r="F27" s="9"/>
      <c r="G27" s="9" t="s">
        <v>5</v>
      </c>
      <c r="H27" s="9" t="s">
        <v>6</v>
      </c>
      <c r="I27" s="9" t="s">
        <v>7</v>
      </c>
      <c r="J27" s="9" t="s">
        <v>8</v>
      </c>
      <c r="K27" s="9" t="s">
        <v>9</v>
      </c>
      <c r="L27" s="9" t="s">
        <v>10</v>
      </c>
      <c r="M27" s="9" t="s">
        <v>11</v>
      </c>
      <c r="N27" s="9" t="s">
        <v>12</v>
      </c>
      <c r="O27" s="9" t="s">
        <v>13</v>
      </c>
      <c r="P27" s="9" t="s">
        <v>14</v>
      </c>
      <c r="Q27" s="9" t="s">
        <v>15</v>
      </c>
      <c r="R27" s="9" t="s">
        <v>16</v>
      </c>
    </row>
    <row r="28" spans="4:18" x14ac:dyDescent="0.45">
      <c r="D28" s="38">
        <v>38</v>
      </c>
      <c r="E28" s="6" t="s">
        <v>44</v>
      </c>
      <c r="F28" s="21"/>
      <c r="G28" s="21"/>
      <c r="H28" s="21"/>
      <c r="I28" s="21"/>
      <c r="J28" s="21"/>
      <c r="K28" s="21"/>
      <c r="L28" s="21"/>
      <c r="M28" s="21"/>
      <c r="N28" s="21"/>
      <c r="O28" s="21"/>
      <c r="P28" s="21"/>
      <c r="Q28" s="21"/>
      <c r="R28" s="21"/>
    </row>
    <row r="29" spans="4:18" x14ac:dyDescent="0.45">
      <c r="D29" s="29">
        <v>39</v>
      </c>
      <c r="E29" s="22" t="s">
        <v>45</v>
      </c>
      <c r="F29" s="21"/>
      <c r="G29" s="11">
        <f>G24</f>
        <v>820</v>
      </c>
      <c r="H29" s="11">
        <f t="shared" ref="H29:R29" si="10">H24</f>
        <v>1140</v>
      </c>
      <c r="I29" s="11">
        <f t="shared" si="10"/>
        <v>1460</v>
      </c>
      <c r="J29" s="11">
        <f t="shared" si="10"/>
        <v>2280</v>
      </c>
      <c r="K29" s="11">
        <f t="shared" si="10"/>
        <v>2600</v>
      </c>
      <c r="L29" s="11">
        <f t="shared" si="10"/>
        <v>2920</v>
      </c>
      <c r="M29" s="11">
        <f t="shared" si="10"/>
        <v>8240</v>
      </c>
      <c r="N29" s="11">
        <f t="shared" si="10"/>
        <v>11560</v>
      </c>
      <c r="O29" s="11">
        <f t="shared" si="10"/>
        <v>14880</v>
      </c>
      <c r="P29" s="11">
        <f t="shared" si="10"/>
        <v>18200</v>
      </c>
      <c r="Q29" s="11">
        <f t="shared" si="10"/>
        <v>21520</v>
      </c>
      <c r="R29" s="11">
        <f t="shared" si="10"/>
        <v>24840</v>
      </c>
    </row>
    <row r="30" spans="4:18" hidden="1" x14ac:dyDescent="0.45">
      <c r="D30" s="29">
        <v>40</v>
      </c>
      <c r="E30" s="22" t="s">
        <v>47</v>
      </c>
      <c r="F30" s="21"/>
      <c r="G30" s="11">
        <f t="shared" ref="G30:R30" si="11">-G18</f>
        <v>2500</v>
      </c>
      <c r="H30" s="11">
        <f t="shared" si="11"/>
        <v>0</v>
      </c>
      <c r="I30" s="11">
        <f t="shared" si="11"/>
        <v>0</v>
      </c>
      <c r="J30" s="11">
        <f t="shared" si="11"/>
        <v>0</v>
      </c>
      <c r="K30" s="11">
        <f t="shared" si="11"/>
        <v>0</v>
      </c>
      <c r="L30" s="11">
        <f t="shared" si="11"/>
        <v>0</v>
      </c>
      <c r="M30" s="11">
        <f t="shared" si="11"/>
        <v>0</v>
      </c>
      <c r="N30" s="11">
        <f t="shared" si="11"/>
        <v>0</v>
      </c>
      <c r="O30" s="11">
        <f t="shared" si="11"/>
        <v>0</v>
      </c>
      <c r="P30" s="11">
        <f t="shared" si="11"/>
        <v>0</v>
      </c>
      <c r="Q30" s="11">
        <f t="shared" si="11"/>
        <v>0</v>
      </c>
      <c r="R30" s="11">
        <f t="shared" si="11"/>
        <v>0</v>
      </c>
    </row>
    <row r="31" spans="4:18" hidden="1" x14ac:dyDescent="0.45">
      <c r="D31" s="29">
        <v>41</v>
      </c>
      <c r="E31" s="22" t="s">
        <v>49</v>
      </c>
      <c r="F31" s="21"/>
      <c r="G31" s="11">
        <f>G30</f>
        <v>2500</v>
      </c>
      <c r="H31" s="11">
        <f>G31+H30</f>
        <v>2500</v>
      </c>
      <c r="I31" s="11">
        <f t="shared" ref="I31:R31" si="12">H31+I30</f>
        <v>2500</v>
      </c>
      <c r="J31" s="11">
        <f t="shared" si="12"/>
        <v>2500</v>
      </c>
      <c r="K31" s="11">
        <f t="shared" si="12"/>
        <v>2500</v>
      </c>
      <c r="L31" s="11">
        <f t="shared" si="12"/>
        <v>2500</v>
      </c>
      <c r="M31" s="11">
        <f t="shared" si="12"/>
        <v>2500</v>
      </c>
      <c r="N31" s="11">
        <f t="shared" si="12"/>
        <v>2500</v>
      </c>
      <c r="O31" s="11">
        <f t="shared" si="12"/>
        <v>2500</v>
      </c>
      <c r="P31" s="11">
        <f t="shared" si="12"/>
        <v>2500</v>
      </c>
      <c r="Q31" s="11">
        <f t="shared" si="12"/>
        <v>2500</v>
      </c>
      <c r="R31" s="11">
        <f t="shared" si="12"/>
        <v>2500</v>
      </c>
    </row>
    <row r="32" spans="4:18" hidden="1" x14ac:dyDescent="0.45">
      <c r="D32" s="29">
        <v>42</v>
      </c>
      <c r="E32" s="22" t="s">
        <v>50</v>
      </c>
      <c r="F32" s="21"/>
      <c r="G32" s="11">
        <f t="shared" ref="G32:R32" si="13">-G10</f>
        <v>-70</v>
      </c>
      <c r="H32" s="11">
        <f t="shared" si="13"/>
        <v>-70</v>
      </c>
      <c r="I32" s="11">
        <f t="shared" si="13"/>
        <v>-70</v>
      </c>
      <c r="J32" s="11">
        <f t="shared" si="13"/>
        <v>-70</v>
      </c>
      <c r="K32" s="11">
        <f t="shared" si="13"/>
        <v>-70</v>
      </c>
      <c r="L32" s="11">
        <f t="shared" si="13"/>
        <v>-70</v>
      </c>
      <c r="M32" s="11">
        <f t="shared" si="13"/>
        <v>-70</v>
      </c>
      <c r="N32" s="11">
        <f t="shared" si="13"/>
        <v>-70</v>
      </c>
      <c r="O32" s="11">
        <f t="shared" si="13"/>
        <v>-70</v>
      </c>
      <c r="P32" s="11">
        <f t="shared" si="13"/>
        <v>-70</v>
      </c>
      <c r="Q32" s="11">
        <f t="shared" si="13"/>
        <v>-70</v>
      </c>
      <c r="R32" s="11">
        <f t="shared" si="13"/>
        <v>-70</v>
      </c>
    </row>
    <row r="33" spans="4:18" hidden="1" x14ac:dyDescent="0.45">
      <c r="D33" s="29">
        <v>43</v>
      </c>
      <c r="E33" s="22" t="s">
        <v>49</v>
      </c>
      <c r="F33" s="21"/>
      <c r="G33" s="11">
        <f>G32</f>
        <v>-70</v>
      </c>
      <c r="H33" s="11">
        <f>G33+H32</f>
        <v>-140</v>
      </c>
      <c r="I33" s="11">
        <f t="shared" ref="I33:R33" si="14">H33+I32</f>
        <v>-210</v>
      </c>
      <c r="J33" s="11">
        <f t="shared" si="14"/>
        <v>-280</v>
      </c>
      <c r="K33" s="11">
        <f t="shared" si="14"/>
        <v>-350</v>
      </c>
      <c r="L33" s="11">
        <f t="shared" si="14"/>
        <v>-420</v>
      </c>
      <c r="M33" s="11">
        <f t="shared" si="14"/>
        <v>-490</v>
      </c>
      <c r="N33" s="11">
        <f t="shared" si="14"/>
        <v>-560</v>
      </c>
      <c r="O33" s="11">
        <f t="shared" si="14"/>
        <v>-630</v>
      </c>
      <c r="P33" s="11">
        <f t="shared" si="14"/>
        <v>-700</v>
      </c>
      <c r="Q33" s="11">
        <f t="shared" si="14"/>
        <v>-770</v>
      </c>
      <c r="R33" s="11">
        <f t="shared" si="14"/>
        <v>-840</v>
      </c>
    </row>
    <row r="34" spans="4:18" x14ac:dyDescent="0.45">
      <c r="D34" s="29">
        <v>44</v>
      </c>
      <c r="E34" s="22" t="s">
        <v>48</v>
      </c>
      <c r="F34" s="21"/>
      <c r="G34" s="11">
        <f>G31+G33</f>
        <v>2430</v>
      </c>
      <c r="H34" s="11">
        <f t="shared" ref="H34:R34" si="15">H31+H33</f>
        <v>2360</v>
      </c>
      <c r="I34" s="11">
        <f t="shared" si="15"/>
        <v>2290</v>
      </c>
      <c r="J34" s="11">
        <f t="shared" si="15"/>
        <v>2220</v>
      </c>
      <c r="K34" s="11">
        <f t="shared" si="15"/>
        <v>2150</v>
      </c>
      <c r="L34" s="11">
        <f t="shared" si="15"/>
        <v>2080</v>
      </c>
      <c r="M34" s="11">
        <f t="shared" si="15"/>
        <v>2010</v>
      </c>
      <c r="N34" s="11">
        <f t="shared" si="15"/>
        <v>1940</v>
      </c>
      <c r="O34" s="11">
        <f t="shared" si="15"/>
        <v>1870</v>
      </c>
      <c r="P34" s="11">
        <f t="shared" si="15"/>
        <v>1800</v>
      </c>
      <c r="Q34" s="11">
        <f t="shared" si="15"/>
        <v>1730</v>
      </c>
      <c r="R34" s="11">
        <f t="shared" si="15"/>
        <v>1660</v>
      </c>
    </row>
    <row r="35" spans="4:18" x14ac:dyDescent="0.45">
      <c r="D35" s="37">
        <v>45</v>
      </c>
      <c r="E35" s="23" t="s">
        <v>46</v>
      </c>
      <c r="F35" s="24"/>
      <c r="G35" s="1">
        <f t="shared" ref="G35:R35" si="16">G34+G29</f>
        <v>3250</v>
      </c>
      <c r="H35" s="1">
        <f t="shared" si="16"/>
        <v>3500</v>
      </c>
      <c r="I35" s="1">
        <f t="shared" si="16"/>
        <v>3750</v>
      </c>
      <c r="J35" s="1">
        <f t="shared" si="16"/>
        <v>4500</v>
      </c>
      <c r="K35" s="1">
        <f t="shared" si="16"/>
        <v>4750</v>
      </c>
      <c r="L35" s="1">
        <f t="shared" si="16"/>
        <v>5000</v>
      </c>
      <c r="M35" s="1">
        <f t="shared" si="16"/>
        <v>10250</v>
      </c>
      <c r="N35" s="1">
        <f t="shared" si="16"/>
        <v>13500</v>
      </c>
      <c r="O35" s="1">
        <f t="shared" si="16"/>
        <v>16750</v>
      </c>
      <c r="P35" s="1">
        <f t="shared" si="16"/>
        <v>20000</v>
      </c>
      <c r="Q35" s="1">
        <f t="shared" si="16"/>
        <v>23250</v>
      </c>
      <c r="R35" s="1">
        <f t="shared" si="16"/>
        <v>26500</v>
      </c>
    </row>
    <row r="36" spans="4:18" x14ac:dyDescent="0.45">
      <c r="D36" s="38">
        <v>46</v>
      </c>
      <c r="E36" s="6" t="s">
        <v>51</v>
      </c>
      <c r="F36" s="21"/>
      <c r="G36" s="21"/>
      <c r="H36" s="21"/>
      <c r="I36" s="21"/>
      <c r="J36" s="21"/>
      <c r="K36" s="21"/>
      <c r="L36" s="21"/>
      <c r="M36" s="21"/>
      <c r="N36" s="21"/>
      <c r="O36" s="21"/>
      <c r="P36" s="21"/>
      <c r="Q36" s="21"/>
      <c r="R36" s="21"/>
    </row>
    <row r="37" spans="4:18" hidden="1" x14ac:dyDescent="0.45">
      <c r="D37" s="29">
        <v>47</v>
      </c>
      <c r="E37" s="22" t="s">
        <v>0</v>
      </c>
      <c r="F37" s="21"/>
      <c r="G37" s="11">
        <f t="shared" ref="G37:R37" si="17">G20</f>
        <v>0</v>
      </c>
      <c r="H37" s="11">
        <f t="shared" si="17"/>
        <v>0</v>
      </c>
      <c r="I37" s="11">
        <f t="shared" si="17"/>
        <v>0</v>
      </c>
      <c r="J37" s="11">
        <f t="shared" si="17"/>
        <v>0</v>
      </c>
      <c r="K37" s="11">
        <f t="shared" si="17"/>
        <v>0</v>
      </c>
      <c r="L37" s="11">
        <f t="shared" si="17"/>
        <v>0</v>
      </c>
      <c r="M37" s="11">
        <f t="shared" si="17"/>
        <v>2000</v>
      </c>
      <c r="N37" s="11">
        <f t="shared" si="17"/>
        <v>0</v>
      </c>
      <c r="O37" s="11">
        <f t="shared" si="17"/>
        <v>0</v>
      </c>
      <c r="P37" s="11">
        <f t="shared" si="17"/>
        <v>0</v>
      </c>
      <c r="Q37" s="11">
        <f t="shared" si="17"/>
        <v>0</v>
      </c>
      <c r="R37" s="11">
        <f t="shared" si="17"/>
        <v>0</v>
      </c>
    </row>
    <row r="38" spans="4:18" hidden="1" x14ac:dyDescent="0.45">
      <c r="D38" s="29">
        <v>48</v>
      </c>
      <c r="E38" s="22" t="s">
        <v>49</v>
      </c>
      <c r="F38" s="21"/>
      <c r="G38" s="11">
        <f>G37</f>
        <v>0</v>
      </c>
      <c r="H38" s="11">
        <f>G38+H37</f>
        <v>0</v>
      </c>
      <c r="I38" s="11">
        <f t="shared" ref="I38:R38" si="18">H38+I37</f>
        <v>0</v>
      </c>
      <c r="J38" s="11">
        <f t="shared" si="18"/>
        <v>0</v>
      </c>
      <c r="K38" s="11">
        <f t="shared" si="18"/>
        <v>0</v>
      </c>
      <c r="L38" s="11">
        <f t="shared" si="18"/>
        <v>0</v>
      </c>
      <c r="M38" s="11">
        <f t="shared" si="18"/>
        <v>2000</v>
      </c>
      <c r="N38" s="11">
        <f t="shared" si="18"/>
        <v>2000</v>
      </c>
      <c r="O38" s="11">
        <f t="shared" si="18"/>
        <v>2000</v>
      </c>
      <c r="P38" s="11">
        <f t="shared" si="18"/>
        <v>2000</v>
      </c>
      <c r="Q38" s="11">
        <f t="shared" si="18"/>
        <v>2000</v>
      </c>
      <c r="R38" s="11">
        <f t="shared" si="18"/>
        <v>2000</v>
      </c>
    </row>
    <row r="39" spans="4:18" hidden="1" x14ac:dyDescent="0.45">
      <c r="D39" s="29">
        <v>49</v>
      </c>
      <c r="E39" s="22" t="s">
        <v>1</v>
      </c>
      <c r="F39" s="21"/>
      <c r="G39" s="11">
        <f t="shared" ref="G39:R39" si="19">G21</f>
        <v>0</v>
      </c>
      <c r="H39" s="11">
        <f t="shared" si="19"/>
        <v>0</v>
      </c>
      <c r="I39" s="11">
        <f t="shared" si="19"/>
        <v>0</v>
      </c>
      <c r="J39" s="11">
        <f t="shared" si="19"/>
        <v>0</v>
      </c>
      <c r="K39" s="11">
        <f t="shared" si="19"/>
        <v>0</v>
      </c>
      <c r="L39" s="11">
        <f t="shared" si="19"/>
        <v>0</v>
      </c>
      <c r="M39" s="11">
        <f t="shared" si="19"/>
        <v>0</v>
      </c>
      <c r="N39" s="11">
        <f t="shared" si="19"/>
        <v>0</v>
      </c>
      <c r="O39" s="11">
        <f t="shared" si="19"/>
        <v>0</v>
      </c>
      <c r="P39" s="11">
        <f t="shared" si="19"/>
        <v>0</v>
      </c>
      <c r="Q39" s="11">
        <f t="shared" si="19"/>
        <v>0</v>
      </c>
      <c r="R39" s="11">
        <f t="shared" si="19"/>
        <v>0</v>
      </c>
    </row>
    <row r="40" spans="4:18" hidden="1" x14ac:dyDescent="0.45">
      <c r="D40" s="29">
        <v>50</v>
      </c>
      <c r="E40" s="22" t="s">
        <v>49</v>
      </c>
      <c r="F40" s="21"/>
      <c r="G40" s="11">
        <f>G39</f>
        <v>0</v>
      </c>
      <c r="H40" s="11">
        <f>G40+H39</f>
        <v>0</v>
      </c>
      <c r="I40" s="11">
        <f t="shared" ref="I40:R40" si="20">H40+I39</f>
        <v>0</v>
      </c>
      <c r="J40" s="11">
        <f t="shared" si="20"/>
        <v>0</v>
      </c>
      <c r="K40" s="11">
        <f t="shared" si="20"/>
        <v>0</v>
      </c>
      <c r="L40" s="11">
        <f t="shared" si="20"/>
        <v>0</v>
      </c>
      <c r="M40" s="11">
        <f t="shared" si="20"/>
        <v>0</v>
      </c>
      <c r="N40" s="11">
        <f t="shared" si="20"/>
        <v>0</v>
      </c>
      <c r="O40" s="11">
        <f t="shared" si="20"/>
        <v>0</v>
      </c>
      <c r="P40" s="11">
        <f t="shared" si="20"/>
        <v>0</v>
      </c>
      <c r="Q40" s="11">
        <f t="shared" si="20"/>
        <v>0</v>
      </c>
      <c r="R40" s="11">
        <f t="shared" si="20"/>
        <v>0</v>
      </c>
    </row>
    <row r="41" spans="4:18" x14ac:dyDescent="0.45">
      <c r="D41" s="29">
        <v>51</v>
      </c>
      <c r="E41" s="22" t="s">
        <v>52</v>
      </c>
      <c r="F41" s="21"/>
      <c r="G41" s="11">
        <f>G38+G40</f>
        <v>0</v>
      </c>
      <c r="H41" s="11">
        <f t="shared" ref="H41:R41" si="21">H38+H40</f>
        <v>0</v>
      </c>
      <c r="I41" s="11">
        <f t="shared" si="21"/>
        <v>0</v>
      </c>
      <c r="J41" s="11">
        <f t="shared" si="21"/>
        <v>0</v>
      </c>
      <c r="K41" s="11">
        <f t="shared" si="21"/>
        <v>0</v>
      </c>
      <c r="L41" s="11">
        <f t="shared" si="21"/>
        <v>0</v>
      </c>
      <c r="M41" s="11">
        <f t="shared" si="21"/>
        <v>2000</v>
      </c>
      <c r="N41" s="11">
        <f t="shared" si="21"/>
        <v>2000</v>
      </c>
      <c r="O41" s="11">
        <f t="shared" si="21"/>
        <v>2000</v>
      </c>
      <c r="P41" s="11">
        <f t="shared" si="21"/>
        <v>2000</v>
      </c>
      <c r="Q41" s="11">
        <f t="shared" si="21"/>
        <v>2000</v>
      </c>
      <c r="R41" s="11">
        <f t="shared" si="21"/>
        <v>2000</v>
      </c>
    </row>
    <row r="42" spans="4:18" x14ac:dyDescent="0.45">
      <c r="D42" s="38">
        <v>52</v>
      </c>
      <c r="E42" s="6" t="s">
        <v>53</v>
      </c>
      <c r="F42" s="21"/>
      <c r="G42" s="1">
        <f>G41</f>
        <v>0</v>
      </c>
      <c r="H42" s="1">
        <f t="shared" ref="H42:R42" si="22">H41</f>
        <v>0</v>
      </c>
      <c r="I42" s="1">
        <f t="shared" si="22"/>
        <v>0</v>
      </c>
      <c r="J42" s="1">
        <f t="shared" si="22"/>
        <v>0</v>
      </c>
      <c r="K42" s="1">
        <f t="shared" si="22"/>
        <v>0</v>
      </c>
      <c r="L42" s="1">
        <f t="shared" si="22"/>
        <v>0</v>
      </c>
      <c r="M42" s="1">
        <f t="shared" si="22"/>
        <v>2000</v>
      </c>
      <c r="N42" s="1">
        <f t="shared" si="22"/>
        <v>2000</v>
      </c>
      <c r="O42" s="1">
        <f t="shared" si="22"/>
        <v>2000</v>
      </c>
      <c r="P42" s="1">
        <f t="shared" si="22"/>
        <v>2000</v>
      </c>
      <c r="Q42" s="1">
        <f t="shared" si="22"/>
        <v>2000</v>
      </c>
      <c r="R42" s="1">
        <f t="shared" si="22"/>
        <v>2000</v>
      </c>
    </row>
    <row r="43" spans="4:18" x14ac:dyDescent="0.45">
      <c r="D43" s="29">
        <v>53</v>
      </c>
      <c r="E43" s="22" t="s">
        <v>21</v>
      </c>
      <c r="F43" s="21"/>
      <c r="G43" s="11">
        <f t="shared" ref="G43:R43" si="23">G12</f>
        <v>250</v>
      </c>
      <c r="H43" s="11">
        <f t="shared" si="23"/>
        <v>500</v>
      </c>
      <c r="I43" s="11">
        <f t="shared" si="23"/>
        <v>750</v>
      </c>
      <c r="J43" s="11">
        <f t="shared" si="23"/>
        <v>1000</v>
      </c>
      <c r="K43" s="11">
        <f t="shared" si="23"/>
        <v>1250</v>
      </c>
      <c r="L43" s="11">
        <f t="shared" si="23"/>
        <v>1500</v>
      </c>
      <c r="M43" s="11">
        <f t="shared" si="23"/>
        <v>4750</v>
      </c>
      <c r="N43" s="11">
        <f t="shared" si="23"/>
        <v>8000</v>
      </c>
      <c r="O43" s="11">
        <f t="shared" si="23"/>
        <v>11250</v>
      </c>
      <c r="P43" s="11">
        <f t="shared" si="23"/>
        <v>14500</v>
      </c>
      <c r="Q43" s="11">
        <f t="shared" si="23"/>
        <v>17750</v>
      </c>
      <c r="R43" s="11">
        <f t="shared" si="23"/>
        <v>21000</v>
      </c>
    </row>
    <row r="44" spans="4:18" x14ac:dyDescent="0.45">
      <c r="D44" s="29">
        <v>54</v>
      </c>
      <c r="E44" s="22" t="s">
        <v>54</v>
      </c>
      <c r="F44" s="21"/>
      <c r="G44" s="11">
        <f t="shared" ref="G44:R44" si="24">G22</f>
        <v>3000</v>
      </c>
      <c r="H44" s="11">
        <f t="shared" si="24"/>
        <v>0</v>
      </c>
      <c r="I44" s="11">
        <f t="shared" si="24"/>
        <v>0</v>
      </c>
      <c r="J44" s="11">
        <f t="shared" si="24"/>
        <v>500</v>
      </c>
      <c r="K44" s="11">
        <f t="shared" si="24"/>
        <v>0</v>
      </c>
      <c r="L44" s="11">
        <f t="shared" si="24"/>
        <v>0</v>
      </c>
      <c r="M44" s="11">
        <f t="shared" si="24"/>
        <v>0</v>
      </c>
      <c r="N44" s="11">
        <f t="shared" si="24"/>
        <v>0</v>
      </c>
      <c r="O44" s="11">
        <f t="shared" si="24"/>
        <v>0</v>
      </c>
      <c r="P44" s="11">
        <f t="shared" si="24"/>
        <v>0</v>
      </c>
      <c r="Q44" s="11">
        <f t="shared" si="24"/>
        <v>0</v>
      </c>
      <c r="R44" s="11">
        <f t="shared" si="24"/>
        <v>0</v>
      </c>
    </row>
    <row r="45" spans="4:18" x14ac:dyDescent="0.45">
      <c r="D45" s="29">
        <v>55</v>
      </c>
      <c r="E45" s="22" t="s">
        <v>56</v>
      </c>
      <c r="F45" s="21"/>
      <c r="G45" s="11">
        <f>G44</f>
        <v>3000</v>
      </c>
      <c r="H45" s="11">
        <f>G45+H44</f>
        <v>3000</v>
      </c>
      <c r="I45" s="11">
        <f t="shared" ref="I45:R45" si="25">H45+I44</f>
        <v>3000</v>
      </c>
      <c r="J45" s="11">
        <f t="shared" si="25"/>
        <v>3500</v>
      </c>
      <c r="K45" s="11">
        <f t="shared" si="25"/>
        <v>3500</v>
      </c>
      <c r="L45" s="11">
        <f t="shared" si="25"/>
        <v>3500</v>
      </c>
      <c r="M45" s="11">
        <f t="shared" si="25"/>
        <v>3500</v>
      </c>
      <c r="N45" s="11">
        <f t="shared" si="25"/>
        <v>3500</v>
      </c>
      <c r="O45" s="11">
        <f t="shared" si="25"/>
        <v>3500</v>
      </c>
      <c r="P45" s="11">
        <f t="shared" si="25"/>
        <v>3500</v>
      </c>
      <c r="Q45" s="11">
        <f t="shared" si="25"/>
        <v>3500</v>
      </c>
      <c r="R45" s="11">
        <f t="shared" si="25"/>
        <v>3500</v>
      </c>
    </row>
    <row r="46" spans="4:18" x14ac:dyDescent="0.45">
      <c r="D46" s="38">
        <v>56</v>
      </c>
      <c r="E46" s="6" t="s">
        <v>55</v>
      </c>
      <c r="F46" s="21"/>
      <c r="G46" s="1">
        <f>G45+G43</f>
        <v>3250</v>
      </c>
      <c r="H46" s="1">
        <f t="shared" ref="H46:R46" si="26">H45+H43</f>
        <v>3500</v>
      </c>
      <c r="I46" s="1">
        <f t="shared" si="26"/>
        <v>3750</v>
      </c>
      <c r="J46" s="1">
        <f t="shared" si="26"/>
        <v>4500</v>
      </c>
      <c r="K46" s="1">
        <f t="shared" si="26"/>
        <v>4750</v>
      </c>
      <c r="L46" s="1">
        <f t="shared" si="26"/>
        <v>5000</v>
      </c>
      <c r="M46" s="1">
        <f t="shared" si="26"/>
        <v>8250</v>
      </c>
      <c r="N46" s="1">
        <f t="shared" si="26"/>
        <v>11500</v>
      </c>
      <c r="O46" s="1">
        <f t="shared" si="26"/>
        <v>14750</v>
      </c>
      <c r="P46" s="1">
        <f t="shared" si="26"/>
        <v>18000</v>
      </c>
      <c r="Q46" s="1">
        <f t="shared" si="26"/>
        <v>21250</v>
      </c>
      <c r="R46" s="1">
        <f t="shared" si="26"/>
        <v>24500</v>
      </c>
    </row>
    <row r="47" spans="4:18" x14ac:dyDescent="0.45">
      <c r="D47" s="38">
        <v>57</v>
      </c>
      <c r="E47" s="6" t="s">
        <v>57</v>
      </c>
      <c r="F47" s="21"/>
      <c r="G47" s="1">
        <f>G46+G42</f>
        <v>3250</v>
      </c>
      <c r="H47" s="1">
        <f t="shared" ref="H47:R47" si="27">H46+H42</f>
        <v>3500</v>
      </c>
      <c r="I47" s="1">
        <f t="shared" si="27"/>
        <v>3750</v>
      </c>
      <c r="J47" s="1">
        <f t="shared" si="27"/>
        <v>4500</v>
      </c>
      <c r="K47" s="1">
        <f t="shared" si="27"/>
        <v>4750</v>
      </c>
      <c r="L47" s="1">
        <f t="shared" si="27"/>
        <v>5000</v>
      </c>
      <c r="M47" s="1">
        <f t="shared" si="27"/>
        <v>10250</v>
      </c>
      <c r="N47" s="1">
        <f t="shared" si="27"/>
        <v>13500</v>
      </c>
      <c r="O47" s="1">
        <f t="shared" si="27"/>
        <v>16750</v>
      </c>
      <c r="P47" s="1">
        <f t="shared" si="27"/>
        <v>20000</v>
      </c>
      <c r="Q47" s="1">
        <f t="shared" si="27"/>
        <v>23250</v>
      </c>
      <c r="R47" s="1">
        <f t="shared" si="27"/>
        <v>26500</v>
      </c>
    </row>
    <row r="48" spans="4:18" x14ac:dyDescent="0.45">
      <c r="D48" s="35">
        <v>58</v>
      </c>
      <c r="E48" s="5" t="s">
        <v>58</v>
      </c>
      <c r="G48" s="25">
        <f>G35-G47</f>
        <v>0</v>
      </c>
      <c r="H48" s="25">
        <f t="shared" ref="H48:R48" si="28">H35-H47</f>
        <v>0</v>
      </c>
      <c r="I48" s="25">
        <f t="shared" si="28"/>
        <v>0</v>
      </c>
      <c r="J48" s="25">
        <f t="shared" si="28"/>
        <v>0</v>
      </c>
      <c r="K48" s="25">
        <f t="shared" si="28"/>
        <v>0</v>
      </c>
      <c r="L48" s="25">
        <f t="shared" si="28"/>
        <v>0</v>
      </c>
      <c r="M48" s="25">
        <f t="shared" si="28"/>
        <v>0</v>
      </c>
      <c r="N48" s="25">
        <f t="shared" si="28"/>
        <v>0</v>
      </c>
      <c r="O48" s="25">
        <f t="shared" si="28"/>
        <v>0</v>
      </c>
      <c r="P48" s="25">
        <f t="shared" si="28"/>
        <v>0</v>
      </c>
      <c r="Q48" s="25">
        <f t="shared" si="28"/>
        <v>0</v>
      </c>
      <c r="R48" s="25">
        <f t="shared" si="28"/>
        <v>0</v>
      </c>
    </row>
    <row r="49" spans="4:18" x14ac:dyDescent="0.45">
      <c r="D49" s="35">
        <v>59</v>
      </c>
    </row>
    <row r="50" spans="4:18" x14ac:dyDescent="0.45">
      <c r="D50" s="36">
        <v>60</v>
      </c>
      <c r="E50" s="8" t="s">
        <v>60</v>
      </c>
      <c r="F50" s="9"/>
      <c r="G50" s="9" t="s">
        <v>5</v>
      </c>
      <c r="H50" s="9" t="s">
        <v>6</v>
      </c>
      <c r="I50" s="9" t="s">
        <v>7</v>
      </c>
      <c r="J50" s="9" t="s">
        <v>8</v>
      </c>
      <c r="K50" s="9" t="s">
        <v>9</v>
      </c>
      <c r="L50" s="9" t="s">
        <v>10</v>
      </c>
      <c r="M50" s="9" t="s">
        <v>11</v>
      </c>
      <c r="N50" s="9" t="s">
        <v>12</v>
      </c>
      <c r="O50" s="9" t="s">
        <v>13</v>
      </c>
      <c r="P50" s="9" t="s">
        <v>14</v>
      </c>
      <c r="Q50" s="9" t="s">
        <v>15</v>
      </c>
      <c r="R50" s="9" t="s">
        <v>16</v>
      </c>
    </row>
    <row r="51" spans="4:18" x14ac:dyDescent="0.45">
      <c r="D51" s="39">
        <v>61</v>
      </c>
      <c r="E51" s="4" t="s">
        <v>22</v>
      </c>
      <c r="F51" s="21"/>
      <c r="G51" s="11">
        <f t="shared" ref="G51:R51" si="29">G3</f>
        <v>600</v>
      </c>
      <c r="H51" s="11">
        <f t="shared" si="29"/>
        <v>600</v>
      </c>
      <c r="I51" s="11">
        <f t="shared" si="29"/>
        <v>600</v>
      </c>
      <c r="J51" s="11">
        <f t="shared" si="29"/>
        <v>600</v>
      </c>
      <c r="K51" s="11">
        <f t="shared" si="29"/>
        <v>600</v>
      </c>
      <c r="L51" s="11">
        <f t="shared" si="29"/>
        <v>600</v>
      </c>
      <c r="M51" s="11">
        <f t="shared" si="29"/>
        <v>6600</v>
      </c>
      <c r="N51" s="11">
        <f t="shared" si="29"/>
        <v>6600</v>
      </c>
      <c r="O51" s="11">
        <f t="shared" si="29"/>
        <v>6600</v>
      </c>
      <c r="P51" s="11">
        <f t="shared" si="29"/>
        <v>6600</v>
      </c>
      <c r="Q51" s="11">
        <f t="shared" si="29"/>
        <v>6600</v>
      </c>
      <c r="R51" s="11">
        <f t="shared" si="29"/>
        <v>6600</v>
      </c>
    </row>
    <row r="52" spans="4:18" x14ac:dyDescent="0.45">
      <c r="D52" s="40">
        <v>62</v>
      </c>
      <c r="E52" s="26" t="s">
        <v>18</v>
      </c>
      <c r="F52" s="21"/>
      <c r="G52" s="11">
        <f t="shared" ref="G52:R52" si="30">G6</f>
        <v>200</v>
      </c>
      <c r="H52" s="11">
        <f t="shared" si="30"/>
        <v>200</v>
      </c>
      <c r="I52" s="11">
        <f t="shared" si="30"/>
        <v>200</v>
      </c>
      <c r="J52" s="11">
        <f t="shared" si="30"/>
        <v>200</v>
      </c>
      <c r="K52" s="11">
        <f t="shared" si="30"/>
        <v>200</v>
      </c>
      <c r="L52" s="11">
        <f t="shared" si="30"/>
        <v>200</v>
      </c>
      <c r="M52" s="11">
        <f t="shared" si="30"/>
        <v>1200</v>
      </c>
      <c r="N52" s="11">
        <f t="shared" si="30"/>
        <v>1200</v>
      </c>
      <c r="O52" s="11">
        <f t="shared" si="30"/>
        <v>1200</v>
      </c>
      <c r="P52" s="11">
        <f t="shared" si="30"/>
        <v>1200</v>
      </c>
      <c r="Q52" s="11">
        <f t="shared" si="30"/>
        <v>1200</v>
      </c>
      <c r="R52" s="11">
        <f t="shared" si="30"/>
        <v>1200</v>
      </c>
    </row>
    <row r="53" spans="4:18" x14ac:dyDescent="0.45">
      <c r="D53" s="41">
        <v>63</v>
      </c>
      <c r="E53" s="27" t="s">
        <v>59</v>
      </c>
      <c r="F53" s="21"/>
      <c r="G53" s="28">
        <f>IF(G51=0,0,G52/G51)</f>
        <v>0.33333333333333331</v>
      </c>
      <c r="H53" s="28">
        <f t="shared" ref="H53:R53" si="31">IF(H51=0,0,H52/H51)</f>
        <v>0.33333333333333331</v>
      </c>
      <c r="I53" s="28">
        <f t="shared" si="31"/>
        <v>0.33333333333333331</v>
      </c>
      <c r="J53" s="28">
        <f t="shared" si="31"/>
        <v>0.33333333333333331</v>
      </c>
      <c r="K53" s="28">
        <f t="shared" si="31"/>
        <v>0.33333333333333331</v>
      </c>
      <c r="L53" s="28">
        <f t="shared" si="31"/>
        <v>0.33333333333333331</v>
      </c>
      <c r="M53" s="28">
        <f t="shared" si="31"/>
        <v>0.18181818181818182</v>
      </c>
      <c r="N53" s="28">
        <f t="shared" si="31"/>
        <v>0.18181818181818182</v>
      </c>
      <c r="O53" s="28">
        <f t="shared" si="31"/>
        <v>0.18181818181818182</v>
      </c>
      <c r="P53" s="28">
        <f t="shared" si="31"/>
        <v>0.18181818181818182</v>
      </c>
      <c r="Q53" s="28">
        <f t="shared" si="31"/>
        <v>0.18181818181818182</v>
      </c>
      <c r="R53" s="28">
        <f t="shared" si="31"/>
        <v>0.18181818181818182</v>
      </c>
    </row>
    <row r="54" spans="4:18" x14ac:dyDescent="0.45">
      <c r="D54" s="36">
        <v>64</v>
      </c>
      <c r="E54" s="8" t="s">
        <v>60</v>
      </c>
      <c r="F54" s="9"/>
      <c r="G54" s="9" t="s">
        <v>5</v>
      </c>
      <c r="H54" s="9" t="s">
        <v>6</v>
      </c>
      <c r="I54" s="9" t="s">
        <v>7</v>
      </c>
      <c r="J54" s="9" t="s">
        <v>8</v>
      </c>
      <c r="K54" s="9" t="s">
        <v>9</v>
      </c>
      <c r="L54" s="9" t="s">
        <v>10</v>
      </c>
      <c r="M54" s="9" t="s">
        <v>11</v>
      </c>
      <c r="N54" s="9" t="s">
        <v>12</v>
      </c>
      <c r="O54" s="9" t="s">
        <v>13</v>
      </c>
      <c r="P54" s="9" t="s">
        <v>14</v>
      </c>
      <c r="Q54" s="9" t="s">
        <v>15</v>
      </c>
      <c r="R54" s="9" t="s">
        <v>16</v>
      </c>
    </row>
    <row r="55" spans="4:18" x14ac:dyDescent="0.45">
      <c r="D55" s="29">
        <v>65</v>
      </c>
      <c r="E55" s="22" t="s">
        <v>61</v>
      </c>
      <c r="F55" s="21"/>
      <c r="G55" s="11">
        <f t="shared" ref="G55:R55" si="32">G29</f>
        <v>820</v>
      </c>
      <c r="H55" s="11">
        <f t="shared" si="32"/>
        <v>1140</v>
      </c>
      <c r="I55" s="11">
        <f t="shared" si="32"/>
        <v>1460</v>
      </c>
      <c r="J55" s="11">
        <f t="shared" si="32"/>
        <v>2280</v>
      </c>
      <c r="K55" s="11">
        <f t="shared" si="32"/>
        <v>2600</v>
      </c>
      <c r="L55" s="11">
        <f t="shared" si="32"/>
        <v>2920</v>
      </c>
      <c r="M55" s="11">
        <f t="shared" si="32"/>
        <v>8240</v>
      </c>
      <c r="N55" s="11">
        <f t="shared" si="32"/>
        <v>11560</v>
      </c>
      <c r="O55" s="11">
        <f t="shared" si="32"/>
        <v>14880</v>
      </c>
      <c r="P55" s="11">
        <f t="shared" si="32"/>
        <v>18200</v>
      </c>
      <c r="Q55" s="11">
        <f t="shared" si="32"/>
        <v>21520</v>
      </c>
      <c r="R55" s="11">
        <f t="shared" si="32"/>
        <v>24840</v>
      </c>
    </row>
    <row r="56" spans="4:18" x14ac:dyDescent="0.45">
      <c r="D56" s="29">
        <v>66</v>
      </c>
      <c r="E56" s="22" t="s">
        <v>62</v>
      </c>
      <c r="F56" s="21"/>
      <c r="G56" s="11">
        <f t="shared" ref="G56:R56" si="33">(G7+G6)</f>
        <v>220</v>
      </c>
      <c r="H56" s="11">
        <f t="shared" si="33"/>
        <v>220</v>
      </c>
      <c r="I56" s="11">
        <f t="shared" si="33"/>
        <v>220</v>
      </c>
      <c r="J56" s="11">
        <f t="shared" si="33"/>
        <v>220</v>
      </c>
      <c r="K56" s="11">
        <f t="shared" si="33"/>
        <v>220</v>
      </c>
      <c r="L56" s="11">
        <f t="shared" si="33"/>
        <v>220</v>
      </c>
      <c r="M56" s="11">
        <f t="shared" si="33"/>
        <v>1220</v>
      </c>
      <c r="N56" s="11">
        <f t="shared" si="33"/>
        <v>1220</v>
      </c>
      <c r="O56" s="11">
        <f t="shared" si="33"/>
        <v>1220</v>
      </c>
      <c r="P56" s="11">
        <f t="shared" si="33"/>
        <v>1220</v>
      </c>
      <c r="Q56" s="11">
        <f t="shared" si="33"/>
        <v>1220</v>
      </c>
      <c r="R56" s="11">
        <f t="shared" si="33"/>
        <v>1220</v>
      </c>
    </row>
    <row r="57" spans="4:18" x14ac:dyDescent="0.45">
      <c r="D57" s="38">
        <v>67</v>
      </c>
      <c r="E57" s="6" t="s">
        <v>63</v>
      </c>
      <c r="F57" s="21"/>
      <c r="G57" s="28">
        <f>IF(G55=0,0,G55/G56)</f>
        <v>3.7272727272727271</v>
      </c>
      <c r="H57" s="28">
        <f t="shared" ref="H57:R57" si="34">IF(H55=0,0,H55/H56)</f>
        <v>5.1818181818181817</v>
      </c>
      <c r="I57" s="28">
        <f t="shared" si="34"/>
        <v>6.6363636363636367</v>
      </c>
      <c r="J57" s="28">
        <f t="shared" si="34"/>
        <v>10.363636363636363</v>
      </c>
      <c r="K57" s="28">
        <f t="shared" si="34"/>
        <v>11.818181818181818</v>
      </c>
      <c r="L57" s="28">
        <f t="shared" si="34"/>
        <v>13.272727272727273</v>
      </c>
      <c r="M57" s="28">
        <f t="shared" si="34"/>
        <v>6.7540983606557381</v>
      </c>
      <c r="N57" s="28">
        <f t="shared" si="34"/>
        <v>9.4754098360655732</v>
      </c>
      <c r="O57" s="28">
        <f t="shared" si="34"/>
        <v>12.196721311475409</v>
      </c>
      <c r="P57" s="28">
        <f t="shared" si="34"/>
        <v>14.918032786885245</v>
      </c>
      <c r="Q57" s="28">
        <f t="shared" si="34"/>
        <v>17.639344262295083</v>
      </c>
      <c r="R57" s="28">
        <f t="shared" si="34"/>
        <v>20.360655737704917</v>
      </c>
    </row>
    <row r="58" spans="4:18" x14ac:dyDescent="0.45">
      <c r="D58" s="36">
        <v>68</v>
      </c>
      <c r="E58" s="8" t="s">
        <v>60</v>
      </c>
      <c r="F58" s="9"/>
      <c r="G58" s="9" t="s">
        <v>5</v>
      </c>
      <c r="H58" s="9" t="s">
        <v>6</v>
      </c>
      <c r="I58" s="9" t="s">
        <v>7</v>
      </c>
      <c r="J58" s="9" t="s">
        <v>8</v>
      </c>
      <c r="K58" s="9" t="s">
        <v>9</v>
      </c>
      <c r="L58" s="9" t="s">
        <v>10</v>
      </c>
      <c r="M58" s="9" t="s">
        <v>11</v>
      </c>
      <c r="N58" s="9" t="s">
        <v>12</v>
      </c>
      <c r="O58" s="9" t="s">
        <v>13</v>
      </c>
      <c r="P58" s="9" t="s">
        <v>14</v>
      </c>
      <c r="Q58" s="9" t="s">
        <v>15</v>
      </c>
      <c r="R58" s="9" t="s">
        <v>16</v>
      </c>
    </row>
    <row r="59" spans="4:18" x14ac:dyDescent="0.45">
      <c r="D59" s="29">
        <v>69</v>
      </c>
      <c r="E59" s="4" t="s">
        <v>74</v>
      </c>
      <c r="F59" s="21"/>
      <c r="G59" s="11"/>
      <c r="H59" s="44">
        <f>H5/G5</f>
        <v>1</v>
      </c>
      <c r="I59" s="44">
        <f t="shared" ref="I59:R60" si="35">I5/H5</f>
        <v>1</v>
      </c>
      <c r="J59" s="44">
        <f t="shared" si="35"/>
        <v>1</v>
      </c>
      <c r="K59" s="44">
        <f t="shared" si="35"/>
        <v>1</v>
      </c>
      <c r="L59" s="44">
        <f t="shared" si="35"/>
        <v>1</v>
      </c>
      <c r="M59" s="44">
        <f t="shared" si="35"/>
        <v>11</v>
      </c>
      <c r="N59" s="44">
        <f t="shared" si="35"/>
        <v>1</v>
      </c>
      <c r="O59" s="44">
        <f t="shared" si="35"/>
        <v>1</v>
      </c>
      <c r="P59" s="44">
        <f t="shared" si="35"/>
        <v>1</v>
      </c>
      <c r="Q59" s="44">
        <f t="shared" si="35"/>
        <v>1</v>
      </c>
      <c r="R59" s="44">
        <f t="shared" si="35"/>
        <v>1</v>
      </c>
    </row>
    <row r="60" spans="4:18" x14ac:dyDescent="0.45">
      <c r="D60" s="29">
        <v>70</v>
      </c>
      <c r="E60" s="26" t="s">
        <v>73</v>
      </c>
      <c r="F60" s="21"/>
      <c r="G60" s="11"/>
      <c r="H60" s="44">
        <f>H6/G6</f>
        <v>1</v>
      </c>
      <c r="I60" s="44">
        <f t="shared" si="35"/>
        <v>1</v>
      </c>
      <c r="J60" s="44">
        <f t="shared" si="35"/>
        <v>1</v>
      </c>
      <c r="K60" s="44">
        <f t="shared" si="35"/>
        <v>1</v>
      </c>
      <c r="L60" s="44">
        <f t="shared" si="35"/>
        <v>1</v>
      </c>
      <c r="M60" s="44">
        <f t="shared" si="35"/>
        <v>6</v>
      </c>
      <c r="N60" s="44">
        <f t="shared" si="35"/>
        <v>1</v>
      </c>
      <c r="O60" s="44">
        <f t="shared" si="35"/>
        <v>1</v>
      </c>
      <c r="P60" s="44">
        <f t="shared" si="35"/>
        <v>1</v>
      </c>
      <c r="Q60" s="44">
        <f t="shared" si="35"/>
        <v>1</v>
      </c>
      <c r="R60" s="44">
        <f t="shared" si="35"/>
        <v>1</v>
      </c>
    </row>
    <row r="61" spans="4:18" x14ac:dyDescent="0.45">
      <c r="D61" s="38">
        <v>71</v>
      </c>
      <c r="E61" s="6" t="s">
        <v>75</v>
      </c>
      <c r="F61" s="21"/>
      <c r="G61" s="28">
        <f>IF(G59=0,0,G59/G60)</f>
        <v>0</v>
      </c>
      <c r="H61" s="28">
        <f t="shared" ref="H61:R61" si="36">IF(H59=0,0,H59/H60)</f>
        <v>1</v>
      </c>
      <c r="I61" s="28">
        <f t="shared" si="36"/>
        <v>1</v>
      </c>
      <c r="J61" s="28">
        <f t="shared" si="36"/>
        <v>1</v>
      </c>
      <c r="K61" s="28">
        <f t="shared" si="36"/>
        <v>1</v>
      </c>
      <c r="L61" s="28">
        <f t="shared" si="36"/>
        <v>1</v>
      </c>
      <c r="M61" s="28">
        <f t="shared" si="36"/>
        <v>1.8333333333333333</v>
      </c>
      <c r="N61" s="28">
        <f t="shared" si="36"/>
        <v>1</v>
      </c>
      <c r="O61" s="28">
        <f t="shared" si="36"/>
        <v>1</v>
      </c>
      <c r="P61" s="28">
        <f t="shared" si="36"/>
        <v>1</v>
      </c>
      <c r="Q61" s="28">
        <f t="shared" si="36"/>
        <v>1</v>
      </c>
      <c r="R61" s="28">
        <f t="shared" si="36"/>
        <v>1</v>
      </c>
    </row>
  </sheetData>
  <sheetProtection sheet="1" objects="1" scenarios="1" selectLockedCells="1"/>
  <conditionalFormatting sqref="G3:R4">
    <cfRule type="expression" dxfId="4" priority="3">
      <formula>G3=0</formula>
    </cfRule>
  </conditionalFormatting>
  <conditionalFormatting sqref="G6:R7">
    <cfRule type="expression" dxfId="3" priority="1">
      <formula>G6=0</formula>
    </cfRule>
  </conditionalFormatting>
  <conditionalFormatting sqref="G9:R10">
    <cfRule type="expression" dxfId="2" priority="7">
      <formula>G9=0</formula>
    </cfRule>
  </conditionalFormatting>
  <conditionalFormatting sqref="G18:R18">
    <cfRule type="expression" dxfId="1" priority="5">
      <formula>G18=0</formula>
    </cfRule>
  </conditionalFormatting>
  <conditionalFormatting sqref="G20:R23">
    <cfRule type="expression" dxfId="0" priority="6">
      <formula>G20=0</formula>
    </cfRule>
  </conditionalFormatting>
  <pageMargins left="0.39370078740157483" right="0.39370078740157483" top="0.39370078740157483" bottom="0.39370078740157483" header="0.31496062992125984" footer="0.31496062992125984"/>
  <pageSetup paperSize="9" fitToHeight="2" orientation="landscape" r:id="rId1"/>
  <rowBreaks count="1" manualBreakCount="1">
    <brk id="26" min="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Instructions</vt:lpstr>
      <vt:lpstr>Etats financiers (vide)</vt:lpstr>
      <vt:lpstr>Etats financiers (exemple)</vt:lpstr>
      <vt:lpstr>S.1</vt:lpstr>
      <vt:lpstr>S.2</vt:lpstr>
      <vt:lpstr>S.3</vt:lpstr>
      <vt:lpstr>'Etats financiers (vide)'!Impression_des_titres</vt:lpstr>
      <vt:lpstr>'Etats financiers (exemple)'!Zone_d_impression</vt:lpstr>
      <vt:lpstr>'Etats financiers (vide)'!Zone_d_impression</vt:lpstr>
      <vt:lpstr>Instructions!Zone_d_impression</vt:lpstr>
      <vt:lpstr>S.1!Zone_d_impression</vt:lpstr>
      <vt:lpstr>S.2!Zone_d_impression</vt:lpstr>
      <vt:lpstr>S.3!Zone_d_impression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 Rossier</dc:creator>
  <cp:lastModifiedBy>Claude Michaud</cp:lastModifiedBy>
  <cp:lastPrinted>2023-12-03T19:38:21Z</cp:lastPrinted>
  <dcterms:created xsi:type="dcterms:W3CDTF">2023-11-20T12:27:53Z</dcterms:created>
  <dcterms:modified xsi:type="dcterms:W3CDTF">2023-12-04T09:34:31Z</dcterms:modified>
</cp:coreProperties>
</file>